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обоча папка\Комунальне підприємство\Добробут\Плани використання, паспорт БП, фін план\Фінансові звіти за 2025 рік\"/>
    </mc:Choice>
  </mc:AlternateContent>
  <xr:revisionPtr revIDLastSave="0" documentId="13_ncr:1_{1F5A9580-CD05-4B27-99AD-50EB73AA1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 Звіт фін план тис.грн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localSheetId="0" hidden="1">[1]GDP!#REF!</definedName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 localSheetId="0">#REF!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 localSheetId="0">#REF!</definedName>
    <definedName name="Cost_Category_National_ID">#REF!</definedName>
    <definedName name="Cе511" localSheetId="0">#REF!</definedName>
    <definedName name="Cе511">#REF!</definedName>
    <definedName name="d">'[9]МТР Газ України'!$B$4</definedName>
    <definedName name="dCPIb" localSheetId="0">[10]попер_роз!#REF!</definedName>
    <definedName name="dCPIb">[10]попер_роз!#REF!</definedName>
    <definedName name="dPPIb" localSheetId="0">[10]попер_роз!#REF!</definedName>
    <definedName name="dPPIb">[10]попер_роз!#REF!</definedName>
    <definedName name="ds" localSheetId="0">'[11]7  Інші витрати'!#REF!</definedName>
    <definedName name="ds">'[11]7  Інші витрати'!#REF!</definedName>
    <definedName name="Fact_Type_ID" localSheetId="0">#REF!</definedName>
    <definedName name="Fact_Type_ID">#REF!</definedName>
    <definedName name="G">'[12]МТР Газ України'!$B$1</definedName>
    <definedName name="ij1sssss" localSheetId="0">'[13]7  Інші витрати'!#REF!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 localSheetId="0">'[17]7  Інші витрати'!#REF!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0">[14]!ShowFil</definedName>
    <definedName name="ShowFil">[14]!ShowFil</definedName>
    <definedName name="SU_ID" localSheetId="0">#REF!</definedName>
    <definedName name="SU_ID">#REF!</definedName>
    <definedName name="Time_ID">'[16]МТР Газ України'!$B$1</definedName>
    <definedName name="Time_ID_10" localSheetId="0">'[17]7  Інші витрати'!#REF!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 localSheetId="0">'[17]7  Інші витрати'!#REF!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 localSheetId="0">#REF!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 localSheetId="0">#REF!</definedName>
    <definedName name="yyyy">#REF!</definedName>
    <definedName name="zx">'[4]МТР Газ України'!$F$1</definedName>
    <definedName name="zxc">[5]Inform!$E$38</definedName>
    <definedName name="а" localSheetId="0">'[13]7  Інші витрати'!#REF!</definedName>
    <definedName name="а">'[13]7  Інші витрати'!#REF!</definedName>
    <definedName name="ав" localSheetId="0">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 localSheetId="0">'[27]БАЗА  '!#REF!</definedName>
    <definedName name="ватт">'[27]БАЗА  '!#REF!</definedName>
    <definedName name="Д">'[15]МТР Газ України'!$B$4</definedName>
    <definedName name="е" localSheetId="0">#REF!</definedName>
    <definedName name="е">#REF!</definedName>
    <definedName name="є" localSheetId="0">#REF!</definedName>
    <definedName name="є">#REF!</definedName>
    <definedName name="_xlnm.Print_Titles" localSheetId="0">'I. Звіт фін план тис.грн'!$41:$43</definedName>
    <definedName name="Заголовки_для_печати_МИ">'[28]1993'!$A$1:$IV$3,'[28]1993'!$A$1:$A$65536</definedName>
    <definedName name="і">[29]Inform!$F$2</definedName>
    <definedName name="ів" localSheetId="0">#REF!</definedName>
    <definedName name="ів">#REF!</definedName>
    <definedName name="ів___0" localSheetId="0">#REF!</definedName>
    <definedName name="ів___0">#REF!</definedName>
    <definedName name="ів_22" localSheetId="0">#REF!</definedName>
    <definedName name="ів_22">#REF!</definedName>
    <definedName name="ів_26" localSheetId="0">#REF!</definedName>
    <definedName name="ів_26">#REF!</definedName>
    <definedName name="іваіа" localSheetId="0">'[30]7  Інші витрати'!#REF!</definedName>
    <definedName name="іваіа">'[30]7  Інші витрати'!#REF!</definedName>
    <definedName name="іваф" localSheetId="0">#REF!</definedName>
    <definedName name="іваф">#REF!</definedName>
    <definedName name="івів">'[12]МТР Газ України'!$B$1</definedName>
    <definedName name="іцу">[23]Inform!$G$2</definedName>
    <definedName name="йуц" localSheetId="0">#REF!</definedName>
    <definedName name="йуц">#REF!</definedName>
    <definedName name="йцу" localSheetId="0">#REF!</definedName>
    <definedName name="йцу">#REF!</definedName>
    <definedName name="йцуйй" localSheetId="0">#REF!</definedName>
    <definedName name="йцуйй">#REF!</definedName>
    <definedName name="йцукц" localSheetId="0">'[30]7  Інші витрати'!#REF!</definedName>
    <definedName name="йцукц">'[30]7  Інші витрати'!#REF!</definedName>
    <definedName name="КЕ" localSheetId="0">#REF!</definedName>
    <definedName name="КЕ">#REF!</definedName>
    <definedName name="КЕ___0" localSheetId="0">#REF!</definedName>
    <definedName name="КЕ___0">#REF!</definedName>
    <definedName name="КЕ_22" localSheetId="0">#REF!</definedName>
    <definedName name="КЕ_22">#REF!</definedName>
    <definedName name="КЕ_26" localSheetId="0">#REF!</definedName>
    <definedName name="КЕ_26">#REF!</definedName>
    <definedName name="кен" localSheetId="0">#REF!</definedName>
    <definedName name="кен">#REF!</definedName>
    <definedName name="л" localSheetId="0">#REF!</definedName>
    <definedName name="л">#REF!</definedName>
    <definedName name="_xlnm.Print_Area" localSheetId="0">'I. Звіт фін план тис.грн'!$A$1:$G$152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 localSheetId="0">#REF!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 localSheetId="0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 localSheetId="0">#REF!</definedName>
    <definedName name="р">#REF!</definedName>
    <definedName name="т">[32]Inform!$E$6</definedName>
    <definedName name="тариф">[33]Inform!$G$2</definedName>
    <definedName name="уйцукйцуйу" localSheetId="0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 localSheetId="0">'[30]7  Інші витрати'!#REF!</definedName>
    <definedName name="фіваіф">'[30]7  Інші витрати'!#REF!</definedName>
    <definedName name="фф">'[26]МТР Газ України'!$F$1</definedName>
    <definedName name="ц" localSheetId="0">'[13]7  Інші витрати'!#REF!</definedName>
    <definedName name="ц">'[13]7  Інші витрати'!#REF!</definedName>
    <definedName name="ччч" localSheetId="0">'[35]БАЗА  '!#REF!</definedName>
    <definedName name="ччч">'[35]БАЗА  '!#REF!</definedName>
    <definedName name="ш" localSheetId="0">#REF!</definedName>
    <definedName name="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4" i="6" l="1"/>
  <c r="F73" i="6" s="1"/>
  <c r="E74" i="6"/>
  <c r="E73" i="6" s="1"/>
  <c r="D74" i="6"/>
  <c r="C73" i="6" l="1"/>
  <c r="E143" i="6" l="1"/>
  <c r="F143" i="6"/>
  <c r="C102" i="6" l="1"/>
  <c r="C104" i="6" l="1"/>
  <c r="C143" i="6" s="1"/>
  <c r="C103" i="6"/>
  <c r="G136" i="6"/>
  <c r="G137" i="6"/>
  <c r="G138" i="6"/>
  <c r="G139" i="6"/>
  <c r="G140" i="6"/>
  <c r="G141" i="6"/>
  <c r="D104" i="6"/>
  <c r="D143" i="6" s="1"/>
  <c r="D103" i="6"/>
  <c r="G104" i="6"/>
  <c r="G78" i="6"/>
  <c r="G77" i="6"/>
  <c r="G76" i="6"/>
  <c r="G75" i="6"/>
  <c r="G83" i="6"/>
  <c r="G79" i="6"/>
  <c r="D46" i="6"/>
  <c r="G49" i="6"/>
  <c r="D101" i="6" l="1"/>
  <c r="G143" i="6"/>
  <c r="G81" i="6"/>
  <c r="G98" i="6"/>
  <c r="G87" i="6"/>
  <c r="G101" i="6"/>
  <c r="G103" i="6"/>
  <c r="D73" i="6"/>
  <c r="G102" i="6"/>
  <c r="G50" i="6"/>
  <c r="F46" i="6"/>
  <c r="G54" i="6"/>
  <c r="F130" i="6" l="1"/>
  <c r="G105" i="6" l="1"/>
  <c r="G106" i="6"/>
  <c r="C46" i="6"/>
  <c r="C130" i="6" s="1"/>
  <c r="D130" i="6"/>
  <c r="D102" i="6" l="1"/>
  <c r="E46" i="6"/>
  <c r="E130" i="6" s="1"/>
  <c r="G130" i="6" l="1"/>
  <c r="G74" i="6"/>
  <c r="F131" i="6"/>
  <c r="D131" i="6" l="1"/>
  <c r="D132" i="6" s="1"/>
  <c r="D134" i="6" s="1"/>
  <c r="D105" i="6"/>
  <c r="D106" i="6" s="1"/>
  <c r="F132" i="6"/>
  <c r="F134" i="6" s="1"/>
  <c r="G97" i="6"/>
  <c r="G82" i="6"/>
  <c r="G86" i="6"/>
  <c r="G91" i="6"/>
  <c r="G88" i="6" l="1"/>
  <c r="E131" i="6"/>
  <c r="G131" i="6" l="1"/>
  <c r="E132" i="6"/>
  <c r="E134" i="6" s="1"/>
  <c r="G132" i="6" l="1"/>
  <c r="C101" i="6"/>
  <c r="C105" i="6"/>
  <c r="C106" i="6" s="1"/>
  <c r="C131" i="6" l="1"/>
  <c r="C132" i="6" s="1"/>
  <c r="C134" i="6" s="1"/>
  <c r="G71" i="6" l="1"/>
</calcChain>
</file>

<file path=xl/sharedStrings.xml><?xml version="1.0" encoding="utf-8"?>
<sst xmlns="http://schemas.openxmlformats.org/spreadsheetml/2006/main" count="165" uniqueCount="155">
  <si>
    <t>Додаток 1</t>
  </si>
  <si>
    <t>"ЗАТВЕРДЖЕНО"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</si>
  <si>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</si>
  <si>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</si>
  <si>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</si>
  <si>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</si>
  <si>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</si>
  <si>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</si>
  <si>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</si>
  <si>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</si>
  <si>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</si>
  <si>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</si>
  <si>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</si>
  <si>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</si>
  <si>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</si>
  <si>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</si>
  <si>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</si>
  <si>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</si>
  <si>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</si>
  <si>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</si>
  <si>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</si>
  <si>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</si>
  <si>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</si>
  <si>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</si>
  <si>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</si>
  <si>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</si>
  <si>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</si>
  <si>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</si>
  <si>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Пояснення та обґрунтування до запланованого рівня доходів/витрат</t>
  </si>
  <si>
    <t>I. Фінансові результати</t>
  </si>
  <si>
    <t>Доходи і витрати від операційної діяльності (деталізація)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</si>
  <si>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</si>
  <si>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</si>
  <si>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</si>
  <si>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Амортизація</t>
  </si>
  <si>
    <t>Інші витрати (розшифрувати)</t>
  </si>
  <si>
    <t>ІІ. Елементи операційних витрат</t>
  </si>
  <si>
    <t>Матеріальні затрати</t>
  </si>
  <si>
    <t>Інші операційні витрати</t>
  </si>
  <si>
    <t xml:space="preserve">кредити </t>
  </si>
  <si>
    <t>позики</t>
  </si>
  <si>
    <t>депозити</t>
  </si>
  <si>
    <t>Інші надходження (розшифрувати)</t>
  </si>
  <si>
    <t>Усього доходів</t>
  </si>
  <si>
    <t>Усього витрат</t>
  </si>
  <si>
    <t xml:space="preserve">               (підпис)</t>
  </si>
  <si>
    <t xml:space="preserve">         (ініціали, прізвище)    </t>
  </si>
  <si>
    <t>тис.грн.</t>
  </si>
  <si>
    <t>Продукти харчування</t>
  </si>
  <si>
    <t>Дохід від операційної оренди активів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</si>
  <si>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</si>
  <si>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</si>
  <si>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</si>
  <si>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</si>
  <si>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(викачка нечистот та вивіз побутових відходів)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</si>
  <si>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</si>
  <si>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</si>
  <si>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</si>
  <si>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</si>
  <si>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Оплата послуг (крім комунальних)</t>
  </si>
  <si>
    <t>Видатки на відрядження</t>
  </si>
  <si>
    <t>Окремі заходи по реалізації державних (регіональних) програм, не віднесені до заходів розвитку</t>
  </si>
  <si>
    <t>Соціальне забезпечення</t>
  </si>
  <si>
    <t>Податок на додану вартість</t>
  </si>
  <si>
    <t>Нерозподілені доходи (збитки)</t>
  </si>
  <si>
    <t xml:space="preserve">Дохід  від реалізації платних послуг </t>
  </si>
  <si>
    <t>Гуманітарна допомога</t>
  </si>
  <si>
    <t>Централізовані постачання</t>
  </si>
  <si>
    <t>Дохід від реалізації необоротних активів</t>
  </si>
  <si>
    <t>Програма і централізовані заходи з імунопрофілактики</t>
  </si>
  <si>
    <t>Програма і централізовані заходи з туберкульозу</t>
  </si>
  <si>
    <t>Дохід  від реалізації послуг за програмою медичних гарантій</t>
  </si>
  <si>
    <t xml:space="preserve">   </t>
  </si>
  <si>
    <t xml:space="preserve">       </t>
  </si>
  <si>
    <t>Дохід з місцевих бюджетів на покриття вартості  комунальних послуг та енергоносіїв, товарів, робіт та послуг</t>
  </si>
  <si>
    <t xml:space="preserve">Інші поточні видатки </t>
  </si>
  <si>
    <t>лікарі</t>
  </si>
  <si>
    <t>Середній медперсонал</t>
  </si>
  <si>
    <t xml:space="preserve">молодший </t>
  </si>
  <si>
    <t xml:space="preserve">Інші заходи в галузі охорони здоров`я </t>
  </si>
  <si>
    <t xml:space="preserve">до Порядку  складання, затвердження та </t>
  </si>
  <si>
    <t>Дохід  за рахунок отримання медичної субвенції</t>
  </si>
  <si>
    <t>Штатна чисельність працівників госпрозрахункових відділень</t>
  </si>
  <si>
    <t>ВИТРАТИ</t>
  </si>
  <si>
    <t>Лікарі</t>
  </si>
  <si>
    <t>Середній медичний персонал</t>
  </si>
  <si>
    <t>Молодший медичний персонал</t>
  </si>
  <si>
    <t>Інший персонал</t>
  </si>
  <si>
    <t xml:space="preserve">Чистий дохід (виручка) від реалізації продукції (товарів, робіт, послуг) </t>
  </si>
  <si>
    <t xml:space="preserve">Штатна чисельність працівників  </t>
  </si>
  <si>
    <t xml:space="preserve">Первісна вартість основних засобів </t>
  </si>
  <si>
    <t>Амортизація (знос) основних засобів та необоротних активів</t>
  </si>
  <si>
    <t>ІІІ. Інвестиційна діяльність</t>
  </si>
  <si>
    <t>ІV. Фінансова діяльність</t>
  </si>
  <si>
    <t>V. Додаткова інформація</t>
  </si>
  <si>
    <t>Стандарти звітності МСФЗ</t>
  </si>
  <si>
    <t>Надходження від орендарів за комунальні послуги</t>
  </si>
  <si>
    <t>Надходження благодыйної та гуманітарної допоиоги</t>
  </si>
  <si>
    <t>Надходження благодійної та гуманітарної допомоги</t>
  </si>
  <si>
    <t>Інші неопераційні витрати</t>
  </si>
  <si>
    <t>Витрати на створення резерву відпусток</t>
  </si>
  <si>
    <t>Доходи від інвестиційної діяльності, у тому числі:</t>
  </si>
  <si>
    <t>Доходи від фінансової діяльності за зобов’язаннями, у тому числі:</t>
  </si>
  <si>
    <t>Витрати від фінансової діяльності за зобов’язаннями, у тому числі:</t>
  </si>
  <si>
    <t>Факт минулого року</t>
  </si>
  <si>
    <t>Доходи з місцевого бюджету цільового фінансування по капітальних видатках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</si>
  <si>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</si>
  <si>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</si>
  <si>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</si>
  <si>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</si>
  <si>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</si>
  <si>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</si>
  <si>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140.1</t>
  </si>
  <si>
    <t>140.2</t>
  </si>
  <si>
    <t>Капітальні інвестиції  усього, у тому числі:</t>
  </si>
  <si>
    <t>Доходи від операційної діяльності усього, у тому числі:</t>
  </si>
  <si>
    <t>Дохід з місцевих бюджетів за цільовими програмами  фінансової підтримки,  у тому числі:</t>
  </si>
  <si>
    <t>Разом ВИТРАТИ (сума рядків 300-340)</t>
  </si>
  <si>
    <t>Елементи неопераційних витрат</t>
  </si>
  <si>
    <t>Витрати на оплату праці усього, у тому числі:</t>
  </si>
  <si>
    <t>Оплата комунальних послуг та енергоносіїв, у тому числі:</t>
  </si>
  <si>
    <t>контролю виконання фінансових планів</t>
  </si>
  <si>
    <t xml:space="preserve">рішення Краснокутської селищної ради </t>
  </si>
  <si>
    <t xml:space="preserve">                                      від  _____________ року ___________</t>
  </si>
  <si>
    <t>№_____- VІІІ  _______сесія VIII скликання</t>
  </si>
  <si>
    <t>Секретар ради</t>
  </si>
  <si>
    <t>Валентина ОВЧАРЕНКО</t>
  </si>
  <si>
    <t xml:space="preserve"> (посада)</t>
  </si>
  <si>
    <t>Комунальне пвдприємство "Добробут" Краснокутської селищної ради Богодухівського району Харківської області</t>
  </si>
  <si>
    <t>Колективна власність</t>
  </si>
  <si>
    <t>Харківська область, Богодухівський район, селище Краснокутськ</t>
  </si>
  <si>
    <t>UA63020090010052615</t>
  </si>
  <si>
    <r>
      <t xml:space="preserve">Суб'єкт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</si>
  <si>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Краснокутська селищна рада Богодухівського району Харківської області</t>
  </si>
  <si>
    <t>ЖИТЛОВО-КОМУНАЛЬНЕ ГОСПОДАРСТВО</t>
  </si>
  <si>
    <t>Забір, очищення та постачання води. Каналізація. Відведення й очищення стічних вод</t>
  </si>
  <si>
    <t>36.00; 37.00</t>
  </si>
  <si>
    <t>КОМУНАЛЬНА</t>
  </si>
  <si>
    <t>вулиця Єдності, 12, селище Краснокутськ, Богодухівський район, Харківська область, 62002</t>
  </si>
  <si>
    <t>(05756) 3 29 86</t>
  </si>
  <si>
    <t>Х</t>
  </si>
  <si>
    <t>В.о. директора ЮЛІЯ РОСТИСЛАВІВНА КИРИЛОВА</t>
  </si>
  <si>
    <t>ЗВІТ</t>
  </si>
  <si>
    <t xml:space="preserve">ПРО ВИКОНАННЯ ФІНАНСОВОГО ПЛАНУ ПІДПРИЄМСТВА </t>
  </si>
  <si>
    <t>(квартал, рік)</t>
  </si>
  <si>
    <t>Звітній період (квартал, рік)</t>
  </si>
  <si>
    <t>план</t>
  </si>
  <si>
    <t>факт</t>
  </si>
  <si>
    <t>виконання %</t>
  </si>
  <si>
    <t>Поточний рік                      факт                    з наростаючим підсумком</t>
  </si>
  <si>
    <t>Податок на прибуток</t>
  </si>
  <si>
    <t>Чистий прибуток (збиток)</t>
  </si>
  <si>
    <t>Інші доходи, у тому числі (деталізація) (від безкоштовно одерж.активів)</t>
  </si>
  <si>
    <t>за ІІІ квартал 2025 року</t>
  </si>
  <si>
    <t>Інші операційні витрати (розшифрувати*)нецільова благ.допомога працівникам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</si>
</sst>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₽_-;\-* #,##0.00\ _₽_-;_-* &quot;-&quot;??\ _₽_-;_-@_-"/>
    <numFmt numFmtId="165" formatCode="_(* #,##0_);_(* \(#,##0\);_(* &quot;-&quot;_);_(@_)"/>
    <numFmt numFmtId="166" formatCode="_(* #,##0.00_);_(* \(#,##0.00\);_(* &quot;-&quot;??_);_(@_)"/>
    <numFmt numFmtId="167" formatCode="#,##0&quot;р.&quot;;[Red]\-#,##0&quot;р.&quot;"/>
    <numFmt numFmtId="168" formatCode="#,##0.00&quot;р.&quot;;\-#,##0.00&quot;р.&quot;"/>
    <numFmt numFmtId="169" formatCode="_-* #,##0.00_р_._-;\-* #,##0.00_р_._-;_-* &quot;-&quot;??_р_._-;_-@_-"/>
    <numFmt numFmtId="170" formatCode="_-* #,##0.00_₴_-;\-* #,##0.00_₴_-;_-* &quot;-&quot;??_₴_-;_-@_-"/>
    <numFmt numFmtId="171" formatCode="#,##0.0"/>
    <numFmt numFmtId="172" formatCode="_-* #,##0.00\ _г_р_н_._-;\-* #,##0.00\ _г_р_н_._-;_-* &quot;-&quot;??\ _г_р_н_._-;_-@_-"/>
    <numFmt numFmtId="173" formatCode="###\ ##0.000"/>
    <numFmt numFmtId="174" formatCode="_(&quot;$&quot;* #,##0.00_);_(&quot;$&quot;* \(#,##0.00\);_(&quot;$&quot;* &quot;-&quot;??_);_(@_)"/>
    <numFmt numFmtId="175" formatCode="#,##0.0_ ;[Red]\-#,##0.0\ "/>
    <numFmt numFmtId="176" formatCode="0.0;\(0.0\);\ ;\-"/>
    <numFmt numFmtId="177" formatCode="0.0"/>
    <numFmt numFmtId="178" formatCode="_(* #,##0.00_);_(* \(#,##0.00\);_(* &quot;-&quot;_);_(@_)"/>
    <numFmt numFmtId="179" formatCode="_(* #,##0.0_);_(* \(#,##0.0\);_(* &quot;-&quot;??_);_(@_)"/>
    <numFmt numFmtId="180" formatCode="_(* #,##0_);_(* \(#,##0\);_(* &quot;-&quot;??_);_(@_)"/>
  </numFmts>
  <fonts count="8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2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172" fontId="16" fillId="0" borderId="0" applyFont="0" applyFill="0" applyBorder="0" applyAlignment="0" applyProtection="0"/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0" fontId="17" fillId="0" borderId="0" applyNumberFormat="0" applyFill="0" applyBorder="0" applyAlignment="0" applyProtection="0"/>
    <xf numFmtId="173" fontId="18" fillId="0" borderId="0" applyAlignment="0">
      <alignment wrapText="1"/>
    </xf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25" fillId="22" borderId="7">
      <alignment horizontal="left" vertical="center"/>
      <protection locked="0"/>
    </xf>
    <xf numFmtId="49" fontId="25" fillId="22" borderId="7">
      <alignment horizontal="left" vertical="center"/>
    </xf>
    <xf numFmtId="4" fontId="25" fillId="22" borderId="7">
      <alignment horizontal="right" vertical="center"/>
      <protection locked="0"/>
    </xf>
    <xf numFmtId="4" fontId="25" fillId="22" borderId="7">
      <alignment horizontal="right" vertical="center"/>
    </xf>
    <xf numFmtId="4" fontId="26" fillId="22" borderId="7">
      <alignment horizontal="right" vertical="center"/>
      <protection locked="0"/>
    </xf>
    <xf numFmtId="49" fontId="27" fillId="22" borderId="3">
      <alignment horizontal="left" vertical="center"/>
      <protection locked="0"/>
    </xf>
    <xf numFmtId="49" fontId="27" fillId="22" borderId="3">
      <alignment horizontal="left" vertical="center"/>
    </xf>
    <xf numFmtId="49" fontId="28" fillId="22" borderId="3">
      <alignment horizontal="left" vertical="center"/>
      <protection locked="0"/>
    </xf>
    <xf numFmtId="49" fontId="28" fillId="22" borderId="3">
      <alignment horizontal="left" vertical="center"/>
    </xf>
    <xf numFmtId="4" fontId="27" fillId="22" borderId="3">
      <alignment horizontal="right" vertical="center"/>
      <protection locked="0"/>
    </xf>
    <xf numFmtId="4" fontId="27" fillId="22" borderId="3">
      <alignment horizontal="right" vertical="center"/>
    </xf>
    <xf numFmtId="4" fontId="29" fillId="22" borderId="3">
      <alignment horizontal="righ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</xf>
    <xf numFmtId="49" fontId="15" fillId="22" borderId="3">
      <alignment horizontal="left" vertical="center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</xf>
    <xf numFmtId="4" fontId="15" fillId="22" borderId="3">
      <alignment horizontal="right" vertical="center"/>
    </xf>
    <xf numFmtId="4" fontId="26" fillId="22" borderId="3">
      <alignment horizontal="righ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</xf>
    <xf numFmtId="4" fontId="32" fillId="22" borderId="3">
      <alignment horizontal="right" vertical="center"/>
      <protection locked="0"/>
    </xf>
    <xf numFmtId="49" fontId="33" fillId="0" borderId="3">
      <alignment horizontal="left" vertical="center"/>
      <protection locked="0"/>
    </xf>
    <xf numFmtId="49" fontId="33" fillId="0" borderId="3">
      <alignment horizontal="left" vertical="center"/>
    </xf>
    <xf numFmtId="49" fontId="34" fillId="0" borderId="3">
      <alignment horizontal="left" vertical="center"/>
      <protection locked="0"/>
    </xf>
    <xf numFmtId="49" fontId="34" fillId="0" borderId="3">
      <alignment horizontal="left" vertical="center"/>
    </xf>
    <xf numFmtId="4" fontId="33" fillId="0" borderId="3">
      <alignment horizontal="right" vertical="center"/>
      <protection locked="0"/>
    </xf>
    <xf numFmtId="4" fontId="33" fillId="0" borderId="3">
      <alignment horizontal="right" vertical="center"/>
    </xf>
    <xf numFmtId="4" fontId="34" fillId="0" borderId="3">
      <alignment horizontal="right" vertical="center"/>
      <protection locked="0"/>
    </xf>
    <xf numFmtId="49" fontId="35" fillId="0" borderId="3">
      <alignment horizontal="left" vertical="center"/>
      <protection locked="0"/>
    </xf>
    <xf numFmtId="49" fontId="35" fillId="0" borderId="3">
      <alignment horizontal="left" vertical="center"/>
    </xf>
    <xf numFmtId="49" fontId="36" fillId="0" borderId="3">
      <alignment horizontal="left" vertical="center"/>
      <protection locked="0"/>
    </xf>
    <xf numFmtId="49" fontId="36" fillId="0" borderId="3">
      <alignment horizontal="left" vertical="center"/>
    </xf>
    <xf numFmtId="4" fontId="35" fillId="0" borderId="3">
      <alignment horizontal="right" vertical="center"/>
      <protection locked="0"/>
    </xf>
    <xf numFmtId="4" fontId="35" fillId="0" borderId="3">
      <alignment horizontal="right" vertical="center"/>
    </xf>
    <xf numFmtId="49" fontId="33" fillId="0" borderId="3">
      <alignment horizontal="left" vertical="center"/>
      <protection locked="0"/>
    </xf>
    <xf numFmtId="49" fontId="34" fillId="0" borderId="3">
      <alignment horizontal="left" vertical="center"/>
      <protection locked="0"/>
    </xf>
    <xf numFmtId="4" fontId="33" fillId="0" borderId="3">
      <alignment horizontal="right" vertical="center"/>
      <protection locked="0"/>
    </xf>
    <xf numFmtId="0" fontId="37" fillId="0" borderId="8" applyNumberFormat="0" applyFill="0" applyAlignment="0" applyProtection="0"/>
    <xf numFmtId="0" fontId="38" fillId="23" borderId="0" applyNumberFormat="0" applyBorder="0" applyAlignment="0" applyProtection="0"/>
    <xf numFmtId="0" fontId="16" fillId="0" borderId="0"/>
    <xf numFmtId="0" fontId="16" fillId="0" borderId="0"/>
    <xf numFmtId="0" fontId="2" fillId="24" borderId="9" applyNumberFormat="0" applyFont="0" applyAlignment="0" applyProtection="0"/>
    <xf numFmtId="4" fontId="39" fillId="25" borderId="3">
      <alignment horizontal="right" vertical="center"/>
      <protection locked="0"/>
    </xf>
    <xf numFmtId="4" fontId="39" fillId="26" borderId="3">
      <alignment horizontal="right" vertical="center"/>
      <protection locked="0"/>
    </xf>
    <xf numFmtId="4" fontId="39" fillId="27" borderId="3">
      <alignment horizontal="right" vertical="center"/>
      <protection locked="0"/>
    </xf>
    <xf numFmtId="0" fontId="40" fillId="20" borderId="10" applyNumberFormat="0" applyAlignment="0" applyProtection="0"/>
    <xf numFmtId="49" fontId="15" fillId="0" borderId="3">
      <alignment horizontal="left" vertical="center" wrapText="1"/>
      <protection locked="0"/>
    </xf>
    <xf numFmtId="49" fontId="15" fillId="0" borderId="3">
      <alignment horizontal="left" vertical="center" wrapText="1"/>
      <protection locked="0"/>
    </xf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44" fillId="7" borderId="1" applyNumberFormat="0" applyAlignment="0" applyProtection="0"/>
    <xf numFmtId="0" fontId="24" fillId="7" borderId="1" applyNumberFormat="0" applyAlignment="0" applyProtection="0"/>
    <xf numFmtId="0" fontId="45" fillId="20" borderId="10" applyNumberFormat="0" applyAlignment="0" applyProtection="0"/>
    <xf numFmtId="0" fontId="40" fillId="20" borderId="10" applyNumberFormat="0" applyAlignment="0" applyProtection="0"/>
    <xf numFmtId="0" fontId="46" fillId="20" borderId="1" applyNumberFormat="0" applyAlignment="0" applyProtection="0"/>
    <xf numFmtId="0" fontId="13" fillId="20" borderId="1" applyNumberFormat="0" applyAlignment="0" applyProtection="0"/>
    <xf numFmtId="174" fontId="16" fillId="0" borderId="0" applyFont="0" applyFill="0" applyBorder="0" applyAlignment="0" applyProtection="0"/>
    <xf numFmtId="0" fontId="47" fillId="0" borderId="4" applyNumberFormat="0" applyFill="0" applyAlignment="0" applyProtection="0"/>
    <xf numFmtId="0" fontId="20" fillId="0" borderId="4" applyNumberFormat="0" applyFill="0" applyAlignment="0" applyProtection="0"/>
    <xf numFmtId="0" fontId="48" fillId="0" borderId="5" applyNumberFormat="0" applyFill="0" applyAlignment="0" applyProtection="0"/>
    <xf numFmtId="0" fontId="21" fillId="0" borderId="5" applyNumberFormat="0" applyFill="0" applyAlignment="0" applyProtection="0"/>
    <xf numFmtId="0" fontId="49" fillId="0" borderId="6" applyNumberFormat="0" applyFill="0" applyAlignment="0" applyProtection="0"/>
    <xf numFmtId="0" fontId="22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42" fillId="0" borderId="11" applyNumberFormat="0" applyFill="0" applyAlignment="0" applyProtection="0"/>
    <xf numFmtId="0" fontId="51" fillId="21" borderId="2" applyNumberFormat="0" applyAlignment="0" applyProtection="0"/>
    <xf numFmtId="0" fontId="14" fillId="21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3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16" fillId="0" borderId="0"/>
    <xf numFmtId="0" fontId="2" fillId="0" borderId="0"/>
    <xf numFmtId="0" fontId="16" fillId="0" borderId="0"/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5" fillId="3" borderId="0" applyNumberFormat="0" applyBorder="0" applyAlignment="0" applyProtection="0"/>
    <xf numFmtId="0" fontId="12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24" borderId="9" applyNumberFormat="0" applyFont="0" applyAlignment="0" applyProtection="0"/>
    <xf numFmtId="0" fontId="16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8" fillId="0" borderId="8" applyNumberFormat="0" applyFill="0" applyAlignment="0" applyProtection="0"/>
    <xf numFmtId="0" fontId="37" fillId="0" borderId="8" applyNumberFormat="0" applyFill="0" applyAlignment="0" applyProtection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5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2" fillId="4" borderId="0" applyNumberFormat="0" applyBorder="0" applyAlignment="0" applyProtection="0"/>
    <xf numFmtId="0" fontId="19" fillId="4" borderId="0" applyNumberFormat="0" applyBorder="0" applyAlignment="0" applyProtection="0"/>
    <xf numFmtId="176" fontId="63" fillId="22" borderId="12" applyFill="0" applyBorder="0">
      <alignment horizontal="center" vertical="center" wrapText="1"/>
      <protection locked="0"/>
    </xf>
    <xf numFmtId="173" fontId="64" fillId="0" borderId="0">
      <alignment wrapText="1"/>
    </xf>
    <xf numFmtId="173" fontId="18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quotePrefix="1" applyFont="1" applyFill="1" applyBorder="1" applyAlignment="1">
      <alignment horizontal="center" vertical="center"/>
    </xf>
    <xf numFmtId="17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7" fontId="6" fillId="0" borderId="3" xfId="0" applyNumberFormat="1" applyFont="1" applyFill="1" applyBorder="1" applyAlignment="1">
      <alignment vertical="center" wrapText="1"/>
    </xf>
    <xf numFmtId="1" fontId="3" fillId="0" borderId="3" xfId="0" quotePrefix="1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quotePrefix="1" applyNumberFormat="1" applyFont="1" applyFill="1" applyBorder="1" applyAlignment="1">
      <alignment horizontal="center" vertical="center" wrapText="1"/>
    </xf>
    <xf numFmtId="49" fontId="3" fillId="28" borderId="3" xfId="0" applyNumberFormat="1" applyFont="1" applyFill="1" applyBorder="1" applyAlignment="1">
      <alignment horizontal="left" vertical="center" wrapText="1"/>
    </xf>
    <xf numFmtId="0" fontId="3" fillId="28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vertical="center" wrapText="1"/>
    </xf>
    <xf numFmtId="1" fontId="3" fillId="0" borderId="17" xfId="0" quotePrefix="1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vertical="center" wrapText="1"/>
    </xf>
    <xf numFmtId="177" fontId="3" fillId="0" borderId="15" xfId="0" applyNumberFormat="1" applyFont="1" applyFill="1" applyBorder="1" applyAlignment="1">
      <alignment vertical="center" wrapText="1"/>
    </xf>
    <xf numFmtId="177" fontId="3" fillId="0" borderId="14" xfId="0" applyNumberFormat="1" applyFont="1" applyFill="1" applyBorder="1" applyAlignment="1">
      <alignment vertical="center" wrapText="1"/>
    </xf>
    <xf numFmtId="177" fontId="5" fillId="0" borderId="13" xfId="0" applyNumberFormat="1" applyFont="1" applyFill="1" applyBorder="1" applyAlignment="1">
      <alignment vertical="center" wrapText="1"/>
    </xf>
    <xf numFmtId="177" fontId="3" fillId="0" borderId="3" xfId="0" quotePrefix="1" applyNumberFormat="1" applyFont="1" applyFill="1" applyBorder="1" applyAlignment="1">
      <alignment horizontal="center" vertical="center"/>
    </xf>
    <xf numFmtId="177" fontId="70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vertical="center" wrapText="1"/>
    </xf>
    <xf numFmtId="166" fontId="5" fillId="0" borderId="3" xfId="0" applyNumberFormat="1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vertical="center" wrapText="1"/>
    </xf>
    <xf numFmtId="166" fontId="72" fillId="0" borderId="3" xfId="0" applyNumberFormat="1" applyFont="1" applyFill="1" applyBorder="1" applyAlignment="1">
      <alignment horizontal="right" vertical="center" wrapText="1"/>
    </xf>
    <xf numFmtId="166" fontId="3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vertical="center" wrapText="1"/>
    </xf>
    <xf numFmtId="0" fontId="77" fillId="0" borderId="13" xfId="0" applyFont="1" applyFill="1" applyBorder="1" applyAlignment="1">
      <alignment vertical="center"/>
    </xf>
    <xf numFmtId="0" fontId="69" fillId="0" borderId="3" xfId="0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vertical="center" wrapText="1"/>
    </xf>
    <xf numFmtId="179" fontId="3" fillId="0" borderId="3" xfId="0" applyNumberFormat="1" applyFont="1" applyFill="1" applyBorder="1" applyAlignment="1">
      <alignment horizontal="right" vertical="center" wrapText="1"/>
    </xf>
    <xf numFmtId="1" fontId="4" fillId="0" borderId="3" xfId="0" quotePrefix="1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1" fontId="3" fillId="0" borderId="0" xfId="0" applyNumberFormat="1" applyFont="1" applyFill="1" applyBorder="1" applyAlignment="1">
      <alignment horizontal="right" vertical="center" wrapText="1"/>
    </xf>
    <xf numFmtId="171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vertical="center" wrapText="1"/>
    </xf>
    <xf numFmtId="177" fontId="5" fillId="0" borderId="3" xfId="0" applyNumberFormat="1" applyFont="1" applyFill="1" applyBorder="1" applyAlignment="1">
      <alignment vertical="center" wrapText="1"/>
    </xf>
    <xf numFmtId="1" fontId="5" fillId="0" borderId="3" xfId="0" quotePrefix="1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166" fontId="4" fillId="0" borderId="3" xfId="0" applyNumberFormat="1" applyFont="1" applyFill="1" applyBorder="1" applyAlignment="1">
      <alignment vertical="center" wrapText="1"/>
    </xf>
    <xf numFmtId="166" fontId="6" fillId="0" borderId="3" xfId="0" applyNumberFormat="1" applyFont="1" applyFill="1" applyBorder="1" applyAlignment="1">
      <alignment vertical="center" wrapText="1"/>
    </xf>
    <xf numFmtId="1" fontId="6" fillId="0" borderId="3" xfId="0" quotePrefix="1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right" vertical="center" wrapText="1"/>
    </xf>
    <xf numFmtId="180" fontId="3" fillId="0" borderId="17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177" fontId="65" fillId="0" borderId="14" xfId="0" applyNumberFormat="1" applyFont="1" applyFill="1" applyBorder="1" applyAlignment="1">
      <alignment vertical="center" wrapText="1"/>
    </xf>
    <xf numFmtId="177" fontId="65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177" fontId="5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/>
    <xf numFmtId="0" fontId="73" fillId="0" borderId="0" xfId="0" applyFont="1" applyFill="1"/>
    <xf numFmtId="164" fontId="73" fillId="0" borderId="0" xfId="0" applyNumberFormat="1" applyFont="1" applyFill="1"/>
    <xf numFmtId="179" fontId="4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177" fontId="65" fillId="0" borderId="14" xfId="0" applyNumberFormat="1" applyFont="1" applyFill="1" applyBorder="1" applyAlignment="1">
      <alignment vertical="center" wrapText="1"/>
    </xf>
    <xf numFmtId="177" fontId="65" fillId="0" borderId="13" xfId="0" applyNumberFormat="1" applyFont="1" applyFill="1" applyBorder="1" applyAlignment="1">
      <alignment vertical="center" wrapText="1"/>
    </xf>
    <xf numFmtId="177" fontId="65" fillId="0" borderId="15" xfId="0" applyNumberFormat="1" applyFont="1" applyFill="1" applyBorder="1" applyAlignment="1">
      <alignment vertical="center" wrapText="1"/>
    </xf>
    <xf numFmtId="177" fontId="65" fillId="0" borderId="3" xfId="0" applyNumberFormat="1" applyFont="1" applyFill="1" applyBorder="1" applyAlignment="1">
      <alignment vertical="center" wrapText="1"/>
    </xf>
    <xf numFmtId="171" fontId="3" fillId="0" borderId="18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/>
    </xf>
    <xf numFmtId="0" fontId="77" fillId="0" borderId="14" xfId="0" applyFont="1" applyFill="1" applyBorder="1" applyAlignment="1">
      <alignment horizontal="left" vertical="center" wrapText="1"/>
    </xf>
    <xf numFmtId="0" fontId="77" fillId="0" borderId="13" xfId="0" applyFont="1" applyFill="1" applyBorder="1" applyAlignment="1">
      <alignment horizontal="left" vertical="center" wrapText="1"/>
    </xf>
    <xf numFmtId="0" fontId="7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 wrapText="1"/>
    </xf>
    <xf numFmtId="0" fontId="6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13" xfId="0" applyFont="1" applyFill="1" applyBorder="1" applyAlignment="1">
      <alignment horizontal="left" vertical="center" wrapText="1"/>
    </xf>
    <xf numFmtId="0" fontId="65" fillId="0" borderId="14" xfId="0" applyFont="1" applyFill="1" applyBorder="1" applyAlignment="1">
      <alignment horizontal="left" vertical="center" wrapText="1"/>
    </xf>
    <xf numFmtId="0" fontId="65" fillId="0" borderId="13" xfId="0" applyFont="1" applyFill="1" applyBorder="1" applyAlignment="1">
      <alignment horizontal="left" vertical="center" wrapText="1"/>
    </xf>
    <xf numFmtId="0" fontId="6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6" fillId="0" borderId="15" xfId="0" applyFont="1" applyFill="1" applyBorder="1" applyAlignment="1">
      <alignment horizontal="left" vertical="center" wrapText="1"/>
    </xf>
  </cellXfs>
  <cellStyles count="366">
    <cellStyle name="_Fakt_2" xfId="1" xr:uid="{00000000-0005-0000-0000-000000000000}"/>
    <cellStyle name="_rozhufrovka 2009" xfId="2" xr:uid="{00000000-0005-0000-0000-000001000000}"/>
    <cellStyle name="_АТиСТ 5а МТР липень 2008" xfId="3" xr:uid="{00000000-0005-0000-0000-000002000000}"/>
    <cellStyle name="_ПРГК сводний_" xfId="4" xr:uid="{00000000-0005-0000-0000-000003000000}"/>
    <cellStyle name="_УТГ" xfId="5" xr:uid="{00000000-0005-0000-0000-000004000000}"/>
    <cellStyle name="_Феодосия 5а МТР липень 2008" xfId="6" xr:uid="{00000000-0005-0000-0000-000005000000}"/>
    <cellStyle name="_ХТГ довідка." xfId="7" xr:uid="{00000000-0005-0000-0000-000006000000}"/>
    <cellStyle name="_Шебелинка 5а МТР липень 2008" xfId="8" xr:uid="{00000000-0005-0000-0000-000007000000}"/>
    <cellStyle name="20% - Accent1" xfId="9" xr:uid="{00000000-0005-0000-0000-000008000000}"/>
    <cellStyle name="20% - Accent2" xfId="10" xr:uid="{00000000-0005-0000-0000-000009000000}"/>
    <cellStyle name="20% - Accent3" xfId="11" xr:uid="{00000000-0005-0000-0000-00000A000000}"/>
    <cellStyle name="20% - Accent4" xfId="12" xr:uid="{00000000-0005-0000-0000-00000B000000}"/>
    <cellStyle name="20% - Accent5" xfId="13" xr:uid="{00000000-0005-0000-0000-00000C000000}"/>
    <cellStyle name="20% - Accent6" xfId="14" xr:uid="{00000000-0005-0000-0000-00000D000000}"/>
    <cellStyle name="20% - Акцент1 2" xfId="15" xr:uid="{00000000-0005-0000-0000-00000E000000}"/>
    <cellStyle name="20% - Акцент1 3" xfId="16" xr:uid="{00000000-0005-0000-0000-00000F000000}"/>
    <cellStyle name="20% - Акцент2 2" xfId="17" xr:uid="{00000000-0005-0000-0000-000010000000}"/>
    <cellStyle name="20% - Акцент2 3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4 2" xfId="21" xr:uid="{00000000-0005-0000-0000-000014000000}"/>
    <cellStyle name="20% - Акцент4 3" xfId="22" xr:uid="{00000000-0005-0000-0000-000015000000}"/>
    <cellStyle name="20% - Акцент5 2" xfId="23" xr:uid="{00000000-0005-0000-0000-000016000000}"/>
    <cellStyle name="20% - Акцент5 3" xfId="24" xr:uid="{00000000-0005-0000-0000-000017000000}"/>
    <cellStyle name="20% - Акцент6 2" xfId="25" xr:uid="{00000000-0005-0000-0000-000018000000}"/>
    <cellStyle name="20% - Акцент6 3" xfId="26" xr:uid="{00000000-0005-0000-0000-000019000000}"/>
    <cellStyle name="40% - Accent1" xfId="27" xr:uid="{00000000-0005-0000-0000-00001A000000}"/>
    <cellStyle name="40% - Accent2" xfId="28" xr:uid="{00000000-0005-0000-0000-00001B000000}"/>
    <cellStyle name="40% - Accent3" xfId="29" xr:uid="{00000000-0005-0000-0000-00001C000000}"/>
    <cellStyle name="40% - Accent4" xfId="30" xr:uid="{00000000-0005-0000-0000-00001D000000}"/>
    <cellStyle name="40% - Accent5" xfId="31" xr:uid="{00000000-0005-0000-0000-00001E000000}"/>
    <cellStyle name="40% - Accent6" xfId="32" xr:uid="{00000000-0005-0000-0000-00001F000000}"/>
    <cellStyle name="40% - Акцент1 2" xfId="33" xr:uid="{00000000-0005-0000-0000-000020000000}"/>
    <cellStyle name="40% - Акцент1 3" xfId="34" xr:uid="{00000000-0005-0000-0000-000021000000}"/>
    <cellStyle name="40% - Акцент2 2" xfId="35" xr:uid="{00000000-0005-0000-0000-000022000000}"/>
    <cellStyle name="40% - Акцент2 3" xfId="36" xr:uid="{00000000-0005-0000-0000-000023000000}"/>
    <cellStyle name="40% - Акцент3 2" xfId="37" xr:uid="{00000000-0005-0000-0000-000024000000}"/>
    <cellStyle name="40% - Акцент3 3" xfId="38" xr:uid="{00000000-0005-0000-0000-000025000000}"/>
    <cellStyle name="40% - Акцент4 2" xfId="39" xr:uid="{00000000-0005-0000-0000-000026000000}"/>
    <cellStyle name="40% - Акцент4 3" xfId="40" xr:uid="{00000000-0005-0000-0000-000027000000}"/>
    <cellStyle name="40% - Акцент5 2" xfId="41" xr:uid="{00000000-0005-0000-0000-000028000000}"/>
    <cellStyle name="40% - Акцент5 3" xfId="42" xr:uid="{00000000-0005-0000-0000-000029000000}"/>
    <cellStyle name="40% - Акцент6 2" xfId="43" xr:uid="{00000000-0005-0000-0000-00002A000000}"/>
    <cellStyle name="40% - Акцент6 3" xfId="44" xr:uid="{00000000-0005-0000-0000-00002B000000}"/>
    <cellStyle name="60% - Accent1" xfId="45" xr:uid="{00000000-0005-0000-0000-00002C000000}"/>
    <cellStyle name="60% - Accent2" xfId="46" xr:uid="{00000000-0005-0000-0000-00002D000000}"/>
    <cellStyle name="60% - Accent3" xfId="47" xr:uid="{00000000-0005-0000-0000-00002E000000}"/>
    <cellStyle name="60% - Accent4" xfId="48" xr:uid="{00000000-0005-0000-0000-00002F000000}"/>
    <cellStyle name="60% - Accent5" xfId="49" xr:uid="{00000000-0005-0000-0000-000030000000}"/>
    <cellStyle name="60% - Accent6" xfId="50" xr:uid="{00000000-0005-0000-0000-000031000000}"/>
    <cellStyle name="60% - Акцент1 2" xfId="51" xr:uid="{00000000-0005-0000-0000-000032000000}"/>
    <cellStyle name="60% - Акцент1 3" xfId="52" xr:uid="{00000000-0005-0000-0000-000033000000}"/>
    <cellStyle name="60% - Акцент2 2" xfId="53" xr:uid="{00000000-0005-0000-0000-000034000000}"/>
    <cellStyle name="60% - Акцент2 3" xfId="54" xr:uid="{00000000-0005-0000-0000-000035000000}"/>
    <cellStyle name="60% - Акцент3 2" xfId="55" xr:uid="{00000000-0005-0000-0000-000036000000}"/>
    <cellStyle name="60% - Акцент3 3" xfId="56" xr:uid="{00000000-0005-0000-0000-000037000000}"/>
    <cellStyle name="60% - Акцент4 2" xfId="57" xr:uid="{00000000-0005-0000-0000-000038000000}"/>
    <cellStyle name="60% - Акцент4 3" xfId="58" xr:uid="{00000000-0005-0000-0000-000039000000}"/>
    <cellStyle name="60% - Акцент5 2" xfId="59" xr:uid="{00000000-0005-0000-0000-00003A000000}"/>
    <cellStyle name="60% - Акцент5 3" xfId="60" xr:uid="{00000000-0005-0000-0000-00003B000000}"/>
    <cellStyle name="60% - Акцент6 2" xfId="61" xr:uid="{00000000-0005-0000-0000-00003C000000}"/>
    <cellStyle name="60% - Акцент6 3" xfId="62" xr:uid="{00000000-0005-0000-0000-00003D000000}"/>
    <cellStyle name="Accent1" xfId="63" xr:uid="{00000000-0005-0000-0000-00003E000000}"/>
    <cellStyle name="Accent2" xfId="64" xr:uid="{00000000-0005-0000-0000-00003F000000}"/>
    <cellStyle name="Accent3" xfId="65" xr:uid="{00000000-0005-0000-0000-000040000000}"/>
    <cellStyle name="Accent4" xfId="66" xr:uid="{00000000-0005-0000-0000-000041000000}"/>
    <cellStyle name="Accent5" xfId="67" xr:uid="{00000000-0005-0000-0000-000042000000}"/>
    <cellStyle name="Accent6" xfId="68" xr:uid="{00000000-0005-0000-0000-000043000000}"/>
    <cellStyle name="Bad" xfId="69" xr:uid="{00000000-0005-0000-0000-000044000000}"/>
    <cellStyle name="Calculation" xfId="70" xr:uid="{00000000-0005-0000-0000-000045000000}"/>
    <cellStyle name="Check Cell" xfId="71" xr:uid="{00000000-0005-0000-0000-000046000000}"/>
    <cellStyle name="Column-Header" xfId="72" xr:uid="{00000000-0005-0000-0000-000047000000}"/>
    <cellStyle name="Column-Header 2" xfId="73" xr:uid="{00000000-0005-0000-0000-000048000000}"/>
    <cellStyle name="Column-Header 3" xfId="74" xr:uid="{00000000-0005-0000-0000-000049000000}"/>
    <cellStyle name="Column-Header 4" xfId="75" xr:uid="{00000000-0005-0000-0000-00004A000000}"/>
    <cellStyle name="Column-Header 5" xfId="76" xr:uid="{00000000-0005-0000-0000-00004B000000}"/>
    <cellStyle name="Column-Header 6" xfId="77" xr:uid="{00000000-0005-0000-0000-00004C000000}"/>
    <cellStyle name="Column-Header 7" xfId="78" xr:uid="{00000000-0005-0000-0000-00004D000000}"/>
    <cellStyle name="Column-Header 7 2" xfId="79" xr:uid="{00000000-0005-0000-0000-00004E000000}"/>
    <cellStyle name="Column-Header 8" xfId="80" xr:uid="{00000000-0005-0000-0000-00004F000000}"/>
    <cellStyle name="Column-Header 8 2" xfId="81" xr:uid="{00000000-0005-0000-0000-000050000000}"/>
    <cellStyle name="Column-Header 9" xfId="82" xr:uid="{00000000-0005-0000-0000-000051000000}"/>
    <cellStyle name="Column-Header 9 2" xfId="83" xr:uid="{00000000-0005-0000-0000-000052000000}"/>
    <cellStyle name="Column-Header_Zvit rux-koshtiv 2010 Департамент " xfId="84" xr:uid="{00000000-0005-0000-0000-000053000000}"/>
    <cellStyle name="Comma_2005_03_15-Финансовый_БГ" xfId="85" xr:uid="{00000000-0005-0000-0000-000054000000}"/>
    <cellStyle name="Define-Column" xfId="86" xr:uid="{00000000-0005-0000-0000-000055000000}"/>
    <cellStyle name="Define-Column 10" xfId="87" xr:uid="{00000000-0005-0000-0000-000056000000}"/>
    <cellStyle name="Define-Column 2" xfId="88" xr:uid="{00000000-0005-0000-0000-000057000000}"/>
    <cellStyle name="Define-Column 3" xfId="89" xr:uid="{00000000-0005-0000-0000-000058000000}"/>
    <cellStyle name="Define-Column 4" xfId="90" xr:uid="{00000000-0005-0000-0000-000059000000}"/>
    <cellStyle name="Define-Column 5" xfId="91" xr:uid="{00000000-0005-0000-0000-00005A000000}"/>
    <cellStyle name="Define-Column 6" xfId="92" xr:uid="{00000000-0005-0000-0000-00005B000000}"/>
    <cellStyle name="Define-Column 7" xfId="93" xr:uid="{00000000-0005-0000-0000-00005C000000}"/>
    <cellStyle name="Define-Column 7 2" xfId="94" xr:uid="{00000000-0005-0000-0000-00005D000000}"/>
    <cellStyle name="Define-Column 7 3" xfId="95" xr:uid="{00000000-0005-0000-0000-00005E000000}"/>
    <cellStyle name="Define-Column 8" xfId="96" xr:uid="{00000000-0005-0000-0000-00005F000000}"/>
    <cellStyle name="Define-Column 8 2" xfId="97" xr:uid="{00000000-0005-0000-0000-000060000000}"/>
    <cellStyle name="Define-Column 8 3" xfId="98" xr:uid="{00000000-0005-0000-0000-000061000000}"/>
    <cellStyle name="Define-Column 9" xfId="99" xr:uid="{00000000-0005-0000-0000-000062000000}"/>
    <cellStyle name="Define-Column 9 2" xfId="100" xr:uid="{00000000-0005-0000-0000-000063000000}"/>
    <cellStyle name="Define-Column 9 3" xfId="101" xr:uid="{00000000-0005-0000-0000-000064000000}"/>
    <cellStyle name="Define-Column_Zvit rux-koshtiv 2010 Департамент " xfId="102" xr:uid="{00000000-0005-0000-0000-000065000000}"/>
    <cellStyle name="Explanatory Text" xfId="103" xr:uid="{00000000-0005-0000-0000-000066000000}"/>
    <cellStyle name="FS10" xfId="104" xr:uid="{00000000-0005-0000-0000-000067000000}"/>
    <cellStyle name="Good" xfId="105" xr:uid="{00000000-0005-0000-0000-000068000000}"/>
    <cellStyle name="Heading 1" xfId="106" xr:uid="{00000000-0005-0000-0000-000069000000}"/>
    <cellStyle name="Heading 2" xfId="107" xr:uid="{00000000-0005-0000-0000-00006A000000}"/>
    <cellStyle name="Heading 3" xfId="108" xr:uid="{00000000-0005-0000-0000-00006B000000}"/>
    <cellStyle name="Heading 4" xfId="109" xr:uid="{00000000-0005-0000-0000-00006C000000}"/>
    <cellStyle name="Hyperlink 2" xfId="110" xr:uid="{00000000-0005-0000-0000-00006D000000}"/>
    <cellStyle name="Input" xfId="111" xr:uid="{00000000-0005-0000-0000-00006E000000}"/>
    <cellStyle name="Level0" xfId="112" xr:uid="{00000000-0005-0000-0000-00006F000000}"/>
    <cellStyle name="Level0 10" xfId="113" xr:uid="{00000000-0005-0000-0000-000070000000}"/>
    <cellStyle name="Level0 2" xfId="114" xr:uid="{00000000-0005-0000-0000-000071000000}"/>
    <cellStyle name="Level0 2 2" xfId="115" xr:uid="{00000000-0005-0000-0000-000072000000}"/>
    <cellStyle name="Level0 3" xfId="116" xr:uid="{00000000-0005-0000-0000-000073000000}"/>
    <cellStyle name="Level0 3 2" xfId="117" xr:uid="{00000000-0005-0000-0000-000074000000}"/>
    <cellStyle name="Level0 4" xfId="118" xr:uid="{00000000-0005-0000-0000-000075000000}"/>
    <cellStyle name="Level0 4 2" xfId="119" xr:uid="{00000000-0005-0000-0000-000076000000}"/>
    <cellStyle name="Level0 5" xfId="120" xr:uid="{00000000-0005-0000-0000-000077000000}"/>
    <cellStyle name="Level0 6" xfId="121" xr:uid="{00000000-0005-0000-0000-000078000000}"/>
    <cellStyle name="Level0 7" xfId="122" xr:uid="{00000000-0005-0000-0000-000079000000}"/>
    <cellStyle name="Level0 7 2" xfId="123" xr:uid="{00000000-0005-0000-0000-00007A000000}"/>
    <cellStyle name="Level0 7 3" xfId="124" xr:uid="{00000000-0005-0000-0000-00007B000000}"/>
    <cellStyle name="Level0 8" xfId="125" xr:uid="{00000000-0005-0000-0000-00007C000000}"/>
    <cellStyle name="Level0 8 2" xfId="126" xr:uid="{00000000-0005-0000-0000-00007D000000}"/>
    <cellStyle name="Level0 8 3" xfId="127" xr:uid="{00000000-0005-0000-0000-00007E000000}"/>
    <cellStyle name="Level0 9" xfId="128" xr:uid="{00000000-0005-0000-0000-00007F000000}"/>
    <cellStyle name="Level0 9 2" xfId="129" xr:uid="{00000000-0005-0000-0000-000080000000}"/>
    <cellStyle name="Level0 9 3" xfId="130" xr:uid="{00000000-0005-0000-0000-000081000000}"/>
    <cellStyle name="Level0_Zvit rux-koshtiv 2010 Департамент " xfId="131" xr:uid="{00000000-0005-0000-0000-000082000000}"/>
    <cellStyle name="Level1" xfId="132" xr:uid="{00000000-0005-0000-0000-000083000000}"/>
    <cellStyle name="Level1 2" xfId="133" xr:uid="{00000000-0005-0000-0000-000084000000}"/>
    <cellStyle name="Level1-Numbers" xfId="134" xr:uid="{00000000-0005-0000-0000-000085000000}"/>
    <cellStyle name="Level1-Numbers 2" xfId="135" xr:uid="{00000000-0005-0000-0000-000086000000}"/>
    <cellStyle name="Level1-Numbers-Hide" xfId="136" xr:uid="{00000000-0005-0000-0000-000087000000}"/>
    <cellStyle name="Level2" xfId="137" xr:uid="{00000000-0005-0000-0000-000088000000}"/>
    <cellStyle name="Level2 2" xfId="138" xr:uid="{00000000-0005-0000-0000-000089000000}"/>
    <cellStyle name="Level2-Hide" xfId="139" xr:uid="{00000000-0005-0000-0000-00008A000000}"/>
    <cellStyle name="Level2-Hide 2" xfId="140" xr:uid="{00000000-0005-0000-0000-00008B000000}"/>
    <cellStyle name="Level2-Numbers" xfId="141" xr:uid="{00000000-0005-0000-0000-00008C000000}"/>
    <cellStyle name="Level2-Numbers 2" xfId="142" xr:uid="{00000000-0005-0000-0000-00008D000000}"/>
    <cellStyle name="Level2-Numbers-Hide" xfId="143" xr:uid="{00000000-0005-0000-0000-00008E000000}"/>
    <cellStyle name="Level3" xfId="144" xr:uid="{00000000-0005-0000-0000-00008F000000}"/>
    <cellStyle name="Level3 2" xfId="145" xr:uid="{00000000-0005-0000-0000-000090000000}"/>
    <cellStyle name="Level3 3" xfId="146" xr:uid="{00000000-0005-0000-0000-000091000000}"/>
    <cellStyle name="Level3_План департамент_2010_1207" xfId="147" xr:uid="{00000000-0005-0000-0000-000092000000}"/>
    <cellStyle name="Level3-Hide" xfId="148" xr:uid="{00000000-0005-0000-0000-000093000000}"/>
    <cellStyle name="Level3-Hide 2" xfId="149" xr:uid="{00000000-0005-0000-0000-000094000000}"/>
    <cellStyle name="Level3-Numbers" xfId="150" xr:uid="{00000000-0005-0000-0000-000095000000}"/>
    <cellStyle name="Level3-Numbers 2" xfId="151" xr:uid="{00000000-0005-0000-0000-000096000000}"/>
    <cellStyle name="Level3-Numbers 3" xfId="152" xr:uid="{00000000-0005-0000-0000-000097000000}"/>
    <cellStyle name="Level3-Numbers_План департамент_2010_1207" xfId="153" xr:uid="{00000000-0005-0000-0000-000098000000}"/>
    <cellStyle name="Level3-Numbers-Hide" xfId="154" xr:uid="{00000000-0005-0000-0000-000099000000}"/>
    <cellStyle name="Level4" xfId="155" xr:uid="{00000000-0005-0000-0000-00009A000000}"/>
    <cellStyle name="Level4 2" xfId="156" xr:uid="{00000000-0005-0000-0000-00009B000000}"/>
    <cellStyle name="Level4-Hide" xfId="157" xr:uid="{00000000-0005-0000-0000-00009C000000}"/>
    <cellStyle name="Level4-Hide 2" xfId="158" xr:uid="{00000000-0005-0000-0000-00009D000000}"/>
    <cellStyle name="Level4-Numbers" xfId="159" xr:uid="{00000000-0005-0000-0000-00009E000000}"/>
    <cellStyle name="Level4-Numbers 2" xfId="160" xr:uid="{00000000-0005-0000-0000-00009F000000}"/>
    <cellStyle name="Level4-Numbers-Hide" xfId="161" xr:uid="{00000000-0005-0000-0000-0000A0000000}"/>
    <cellStyle name="Level5" xfId="162" xr:uid="{00000000-0005-0000-0000-0000A1000000}"/>
    <cellStyle name="Level5 2" xfId="163" xr:uid="{00000000-0005-0000-0000-0000A2000000}"/>
    <cellStyle name="Level5-Hide" xfId="164" xr:uid="{00000000-0005-0000-0000-0000A3000000}"/>
    <cellStyle name="Level5-Hide 2" xfId="165" xr:uid="{00000000-0005-0000-0000-0000A4000000}"/>
    <cellStyle name="Level5-Numbers" xfId="166" xr:uid="{00000000-0005-0000-0000-0000A5000000}"/>
    <cellStyle name="Level5-Numbers 2" xfId="167" xr:uid="{00000000-0005-0000-0000-0000A6000000}"/>
    <cellStyle name="Level5-Numbers-Hide" xfId="168" xr:uid="{00000000-0005-0000-0000-0000A7000000}"/>
    <cellStyle name="Level6" xfId="169" xr:uid="{00000000-0005-0000-0000-0000A8000000}"/>
    <cellStyle name="Level6 2" xfId="170" xr:uid="{00000000-0005-0000-0000-0000A9000000}"/>
    <cellStyle name="Level6-Hide" xfId="171" xr:uid="{00000000-0005-0000-0000-0000AA000000}"/>
    <cellStyle name="Level6-Hide 2" xfId="172" xr:uid="{00000000-0005-0000-0000-0000AB000000}"/>
    <cellStyle name="Level6-Numbers" xfId="173" xr:uid="{00000000-0005-0000-0000-0000AC000000}"/>
    <cellStyle name="Level6-Numbers 2" xfId="174" xr:uid="{00000000-0005-0000-0000-0000AD000000}"/>
    <cellStyle name="Level7" xfId="175" xr:uid="{00000000-0005-0000-0000-0000AE000000}"/>
    <cellStyle name="Level7-Hide" xfId="176" xr:uid="{00000000-0005-0000-0000-0000AF000000}"/>
    <cellStyle name="Level7-Numbers" xfId="177" xr:uid="{00000000-0005-0000-0000-0000B0000000}"/>
    <cellStyle name="Linked Cell" xfId="178" xr:uid="{00000000-0005-0000-0000-0000B1000000}"/>
    <cellStyle name="Neutral" xfId="179" xr:uid="{00000000-0005-0000-0000-0000B2000000}"/>
    <cellStyle name="Normal 2" xfId="180" xr:uid="{00000000-0005-0000-0000-0000B3000000}"/>
    <cellStyle name="Normal_2005_03_15-Финансовый_БГ" xfId="181" xr:uid="{00000000-0005-0000-0000-0000B4000000}"/>
    <cellStyle name="Note" xfId="182" xr:uid="{00000000-0005-0000-0000-0000B5000000}"/>
    <cellStyle name="Number-Cells" xfId="183" xr:uid="{00000000-0005-0000-0000-0000B6000000}"/>
    <cellStyle name="Number-Cells-Column2" xfId="184" xr:uid="{00000000-0005-0000-0000-0000B7000000}"/>
    <cellStyle name="Number-Cells-Column5" xfId="185" xr:uid="{00000000-0005-0000-0000-0000B8000000}"/>
    <cellStyle name="Output" xfId="186" xr:uid="{00000000-0005-0000-0000-0000B9000000}"/>
    <cellStyle name="Row-Header" xfId="187" xr:uid="{00000000-0005-0000-0000-0000BA000000}"/>
    <cellStyle name="Row-Header 2" xfId="188" xr:uid="{00000000-0005-0000-0000-0000BB000000}"/>
    <cellStyle name="Title" xfId="189" xr:uid="{00000000-0005-0000-0000-0000BC000000}"/>
    <cellStyle name="Total" xfId="190" xr:uid="{00000000-0005-0000-0000-0000BD000000}"/>
    <cellStyle name="Warning Text" xfId="191" xr:uid="{00000000-0005-0000-0000-0000BE000000}"/>
    <cellStyle name="Акцент1 2" xfId="192" xr:uid="{00000000-0005-0000-0000-0000BF000000}"/>
    <cellStyle name="Акцент1 3" xfId="193" xr:uid="{00000000-0005-0000-0000-0000C0000000}"/>
    <cellStyle name="Акцент2 2" xfId="194" xr:uid="{00000000-0005-0000-0000-0000C1000000}"/>
    <cellStyle name="Акцент2 3" xfId="195" xr:uid="{00000000-0005-0000-0000-0000C2000000}"/>
    <cellStyle name="Акцент3 2" xfId="196" xr:uid="{00000000-0005-0000-0000-0000C3000000}"/>
    <cellStyle name="Акцент3 3" xfId="197" xr:uid="{00000000-0005-0000-0000-0000C4000000}"/>
    <cellStyle name="Акцент4 2" xfId="198" xr:uid="{00000000-0005-0000-0000-0000C5000000}"/>
    <cellStyle name="Акцент4 3" xfId="199" xr:uid="{00000000-0005-0000-0000-0000C6000000}"/>
    <cellStyle name="Акцент5 2" xfId="200" xr:uid="{00000000-0005-0000-0000-0000C7000000}"/>
    <cellStyle name="Акцент5 3" xfId="201" xr:uid="{00000000-0005-0000-0000-0000C8000000}"/>
    <cellStyle name="Акцент6 2" xfId="202" xr:uid="{00000000-0005-0000-0000-0000C9000000}"/>
    <cellStyle name="Акцент6 3" xfId="203" xr:uid="{00000000-0005-0000-0000-0000CA000000}"/>
    <cellStyle name="Ввод  2" xfId="204" xr:uid="{00000000-0005-0000-0000-0000CB000000}"/>
    <cellStyle name="Ввод  3" xfId="205" xr:uid="{00000000-0005-0000-0000-0000CC000000}"/>
    <cellStyle name="Вывод 2" xfId="206" xr:uid="{00000000-0005-0000-0000-0000CD000000}"/>
    <cellStyle name="Вывод 3" xfId="207" xr:uid="{00000000-0005-0000-0000-0000CE000000}"/>
    <cellStyle name="Вычисление 2" xfId="208" xr:uid="{00000000-0005-0000-0000-0000CF000000}"/>
    <cellStyle name="Вычисление 3" xfId="209" xr:uid="{00000000-0005-0000-0000-0000D0000000}"/>
    <cellStyle name="Денежный 2" xfId="210" xr:uid="{00000000-0005-0000-0000-0000D1000000}"/>
    <cellStyle name="Заголовок 1 2" xfId="211" xr:uid="{00000000-0005-0000-0000-0000D2000000}"/>
    <cellStyle name="Заголовок 1 3" xfId="212" xr:uid="{00000000-0005-0000-0000-0000D3000000}"/>
    <cellStyle name="Заголовок 2 2" xfId="213" xr:uid="{00000000-0005-0000-0000-0000D4000000}"/>
    <cellStyle name="Заголовок 2 3" xfId="214" xr:uid="{00000000-0005-0000-0000-0000D5000000}"/>
    <cellStyle name="Заголовок 3 2" xfId="215" xr:uid="{00000000-0005-0000-0000-0000D6000000}"/>
    <cellStyle name="Заголовок 3 3" xfId="216" xr:uid="{00000000-0005-0000-0000-0000D7000000}"/>
    <cellStyle name="Заголовок 4 2" xfId="217" xr:uid="{00000000-0005-0000-0000-0000D8000000}"/>
    <cellStyle name="Заголовок 4 3" xfId="218" xr:uid="{00000000-0005-0000-0000-0000D9000000}"/>
    <cellStyle name="Звичайний" xfId="0" builtinId="0"/>
    <cellStyle name="Итог 2" xfId="219" xr:uid="{00000000-0005-0000-0000-0000DA000000}"/>
    <cellStyle name="Итог 3" xfId="220" xr:uid="{00000000-0005-0000-0000-0000DB000000}"/>
    <cellStyle name="Контрольная ячейка 2" xfId="221" xr:uid="{00000000-0005-0000-0000-0000DC000000}"/>
    <cellStyle name="Контрольная ячейка 3" xfId="222" xr:uid="{00000000-0005-0000-0000-0000DD000000}"/>
    <cellStyle name="Название 2" xfId="223" xr:uid="{00000000-0005-0000-0000-0000DE000000}"/>
    <cellStyle name="Название 3" xfId="224" xr:uid="{00000000-0005-0000-0000-0000DF000000}"/>
    <cellStyle name="Нейтральный 2" xfId="225" xr:uid="{00000000-0005-0000-0000-0000E0000000}"/>
    <cellStyle name="Нейтральный 3" xfId="226" xr:uid="{00000000-0005-0000-0000-0000E1000000}"/>
    <cellStyle name="Обычный 10" xfId="227" xr:uid="{00000000-0005-0000-0000-0000E3000000}"/>
    <cellStyle name="Обычный 11" xfId="228" xr:uid="{00000000-0005-0000-0000-0000E4000000}"/>
    <cellStyle name="Обычный 12" xfId="229" xr:uid="{00000000-0005-0000-0000-0000E5000000}"/>
    <cellStyle name="Обычный 13" xfId="230" xr:uid="{00000000-0005-0000-0000-0000E6000000}"/>
    <cellStyle name="Обычный 14" xfId="231" xr:uid="{00000000-0005-0000-0000-0000E7000000}"/>
    <cellStyle name="Обычный 15" xfId="232" xr:uid="{00000000-0005-0000-0000-0000E8000000}"/>
    <cellStyle name="Обычный 16" xfId="233" xr:uid="{00000000-0005-0000-0000-0000E9000000}"/>
    <cellStyle name="Обычный 17" xfId="234" xr:uid="{00000000-0005-0000-0000-0000EA000000}"/>
    <cellStyle name="Обычный 18" xfId="235" xr:uid="{00000000-0005-0000-0000-0000EB000000}"/>
    <cellStyle name="Обычный 2" xfId="236" xr:uid="{00000000-0005-0000-0000-0000EC000000}"/>
    <cellStyle name="Обычный 2 10" xfId="237" xr:uid="{00000000-0005-0000-0000-0000ED000000}"/>
    <cellStyle name="Обычный 2 11" xfId="238" xr:uid="{00000000-0005-0000-0000-0000EE000000}"/>
    <cellStyle name="Обычный 2 12" xfId="239" xr:uid="{00000000-0005-0000-0000-0000EF000000}"/>
    <cellStyle name="Обычный 2 13" xfId="240" xr:uid="{00000000-0005-0000-0000-0000F0000000}"/>
    <cellStyle name="Обычный 2 14" xfId="241" xr:uid="{00000000-0005-0000-0000-0000F1000000}"/>
    <cellStyle name="Обычный 2 15" xfId="242" xr:uid="{00000000-0005-0000-0000-0000F2000000}"/>
    <cellStyle name="Обычный 2 16" xfId="243" xr:uid="{00000000-0005-0000-0000-0000F3000000}"/>
    <cellStyle name="Обычный 2 2" xfId="244" xr:uid="{00000000-0005-0000-0000-0000F4000000}"/>
    <cellStyle name="Обычный 2 2 2" xfId="245" xr:uid="{00000000-0005-0000-0000-0000F5000000}"/>
    <cellStyle name="Обычный 2 2 3" xfId="246" xr:uid="{00000000-0005-0000-0000-0000F6000000}"/>
    <cellStyle name="Обычный 2 2 3 2" xfId="352" xr:uid="{00000000-0005-0000-0000-0000F7000000}"/>
    <cellStyle name="Обычный 2 2_Расшифровка прочих" xfId="247" xr:uid="{00000000-0005-0000-0000-0000F8000000}"/>
    <cellStyle name="Обычный 2 3" xfId="248" xr:uid="{00000000-0005-0000-0000-0000F9000000}"/>
    <cellStyle name="Обычный 2 4" xfId="249" xr:uid="{00000000-0005-0000-0000-0000FA000000}"/>
    <cellStyle name="Обычный 2 5" xfId="250" xr:uid="{00000000-0005-0000-0000-0000FB000000}"/>
    <cellStyle name="Обычный 2 6" xfId="251" xr:uid="{00000000-0005-0000-0000-0000FC000000}"/>
    <cellStyle name="Обычный 2 7" xfId="252" xr:uid="{00000000-0005-0000-0000-0000FD000000}"/>
    <cellStyle name="Обычный 2 8" xfId="253" xr:uid="{00000000-0005-0000-0000-0000FE000000}"/>
    <cellStyle name="Обычный 2 9" xfId="254" xr:uid="{00000000-0005-0000-0000-0000FF000000}"/>
    <cellStyle name="Обычный 2_2604-2010" xfId="255" xr:uid="{00000000-0005-0000-0000-000000010000}"/>
    <cellStyle name="Обычный 3" xfId="256" xr:uid="{00000000-0005-0000-0000-000001010000}"/>
    <cellStyle name="Обычный 3 10" xfId="257" xr:uid="{00000000-0005-0000-0000-000002010000}"/>
    <cellStyle name="Обычный 3 10 2" xfId="353" xr:uid="{00000000-0005-0000-0000-000003010000}"/>
    <cellStyle name="Обычный 3 11" xfId="258" xr:uid="{00000000-0005-0000-0000-000004010000}"/>
    <cellStyle name="Обычный 3 11 2" xfId="354" xr:uid="{00000000-0005-0000-0000-000005010000}"/>
    <cellStyle name="Обычный 3 12" xfId="259" xr:uid="{00000000-0005-0000-0000-000006010000}"/>
    <cellStyle name="Обычный 3 12 2" xfId="355" xr:uid="{00000000-0005-0000-0000-000007010000}"/>
    <cellStyle name="Обычный 3 13" xfId="260" xr:uid="{00000000-0005-0000-0000-000008010000}"/>
    <cellStyle name="Обычный 3 13 2" xfId="356" xr:uid="{00000000-0005-0000-0000-000009010000}"/>
    <cellStyle name="Обычный 3 14" xfId="261" xr:uid="{00000000-0005-0000-0000-00000A010000}"/>
    <cellStyle name="Обычный 3 2" xfId="262" xr:uid="{00000000-0005-0000-0000-00000B010000}"/>
    <cellStyle name="Обычный 3 2 2" xfId="357" xr:uid="{00000000-0005-0000-0000-00000C010000}"/>
    <cellStyle name="Обычный 3 3" xfId="263" xr:uid="{00000000-0005-0000-0000-00000D010000}"/>
    <cellStyle name="Обычный 3 3 2" xfId="358" xr:uid="{00000000-0005-0000-0000-00000E010000}"/>
    <cellStyle name="Обычный 3 4" xfId="264" xr:uid="{00000000-0005-0000-0000-00000F010000}"/>
    <cellStyle name="Обычный 3 4 2" xfId="359" xr:uid="{00000000-0005-0000-0000-000010010000}"/>
    <cellStyle name="Обычный 3 5" xfId="265" xr:uid="{00000000-0005-0000-0000-000011010000}"/>
    <cellStyle name="Обычный 3 5 2" xfId="360" xr:uid="{00000000-0005-0000-0000-000012010000}"/>
    <cellStyle name="Обычный 3 6" xfId="266" xr:uid="{00000000-0005-0000-0000-000013010000}"/>
    <cellStyle name="Обычный 3 6 2" xfId="361" xr:uid="{00000000-0005-0000-0000-000014010000}"/>
    <cellStyle name="Обычный 3 7" xfId="267" xr:uid="{00000000-0005-0000-0000-000015010000}"/>
    <cellStyle name="Обычный 3 7 2" xfId="362" xr:uid="{00000000-0005-0000-0000-000016010000}"/>
    <cellStyle name="Обычный 3 8" xfId="268" xr:uid="{00000000-0005-0000-0000-000017010000}"/>
    <cellStyle name="Обычный 3 8 2" xfId="363" xr:uid="{00000000-0005-0000-0000-000018010000}"/>
    <cellStyle name="Обычный 3 9" xfId="269" xr:uid="{00000000-0005-0000-0000-000019010000}"/>
    <cellStyle name="Обычный 3 9 2" xfId="364" xr:uid="{00000000-0005-0000-0000-00001A010000}"/>
    <cellStyle name="Обычный 3_Дефицит_7 млрд_0608_бс" xfId="270" xr:uid="{00000000-0005-0000-0000-00001B010000}"/>
    <cellStyle name="Обычный 4" xfId="271" xr:uid="{00000000-0005-0000-0000-00001C010000}"/>
    <cellStyle name="Обычный 4 2" xfId="365" xr:uid="{00000000-0005-0000-0000-00001D010000}"/>
    <cellStyle name="Обычный 5" xfId="272" xr:uid="{00000000-0005-0000-0000-00001E010000}"/>
    <cellStyle name="Обычный 5 2" xfId="273" xr:uid="{00000000-0005-0000-0000-00001F010000}"/>
    <cellStyle name="Обычный 6" xfId="274" xr:uid="{00000000-0005-0000-0000-000020010000}"/>
    <cellStyle name="Обычный 6 2" xfId="275" xr:uid="{00000000-0005-0000-0000-000021010000}"/>
    <cellStyle name="Обычный 6 3" xfId="276" xr:uid="{00000000-0005-0000-0000-000022010000}"/>
    <cellStyle name="Обычный 6 4" xfId="277" xr:uid="{00000000-0005-0000-0000-000023010000}"/>
    <cellStyle name="Обычный 6_Дефицит_7 млрд_0608_бс" xfId="278" xr:uid="{00000000-0005-0000-0000-000024010000}"/>
    <cellStyle name="Обычный 7" xfId="279" xr:uid="{00000000-0005-0000-0000-000025010000}"/>
    <cellStyle name="Обычный 7 2" xfId="280" xr:uid="{00000000-0005-0000-0000-000026010000}"/>
    <cellStyle name="Обычный 8" xfId="281" xr:uid="{00000000-0005-0000-0000-000027010000}"/>
    <cellStyle name="Обычный 9" xfId="282" xr:uid="{00000000-0005-0000-0000-000028010000}"/>
    <cellStyle name="Обычный 9 2" xfId="283" xr:uid="{00000000-0005-0000-0000-000029010000}"/>
    <cellStyle name="Плохой 2" xfId="284" xr:uid="{00000000-0005-0000-0000-00002A010000}"/>
    <cellStyle name="Плохой 3" xfId="285" xr:uid="{00000000-0005-0000-0000-00002B010000}"/>
    <cellStyle name="Пояснение 2" xfId="286" xr:uid="{00000000-0005-0000-0000-00002C010000}"/>
    <cellStyle name="Пояснение 3" xfId="287" xr:uid="{00000000-0005-0000-0000-00002D010000}"/>
    <cellStyle name="Примечание 2" xfId="288" xr:uid="{00000000-0005-0000-0000-00002E010000}"/>
    <cellStyle name="Примечание 3" xfId="289" xr:uid="{00000000-0005-0000-0000-00002F010000}"/>
    <cellStyle name="Процентный 2" xfId="290" xr:uid="{00000000-0005-0000-0000-000030010000}"/>
    <cellStyle name="Процентный 2 10" xfId="291" xr:uid="{00000000-0005-0000-0000-000031010000}"/>
    <cellStyle name="Процентный 2 11" xfId="292" xr:uid="{00000000-0005-0000-0000-000032010000}"/>
    <cellStyle name="Процентный 2 12" xfId="293" xr:uid="{00000000-0005-0000-0000-000033010000}"/>
    <cellStyle name="Процентный 2 13" xfId="294" xr:uid="{00000000-0005-0000-0000-000034010000}"/>
    <cellStyle name="Процентный 2 14" xfId="295" xr:uid="{00000000-0005-0000-0000-000035010000}"/>
    <cellStyle name="Процентный 2 15" xfId="296" xr:uid="{00000000-0005-0000-0000-000036010000}"/>
    <cellStyle name="Процентный 2 16" xfId="297" xr:uid="{00000000-0005-0000-0000-000037010000}"/>
    <cellStyle name="Процентный 2 2" xfId="298" xr:uid="{00000000-0005-0000-0000-000038010000}"/>
    <cellStyle name="Процентный 2 3" xfId="299" xr:uid="{00000000-0005-0000-0000-000039010000}"/>
    <cellStyle name="Процентный 2 4" xfId="300" xr:uid="{00000000-0005-0000-0000-00003A010000}"/>
    <cellStyle name="Процентный 2 5" xfId="301" xr:uid="{00000000-0005-0000-0000-00003B010000}"/>
    <cellStyle name="Процентный 2 6" xfId="302" xr:uid="{00000000-0005-0000-0000-00003C010000}"/>
    <cellStyle name="Процентный 2 7" xfId="303" xr:uid="{00000000-0005-0000-0000-00003D010000}"/>
    <cellStyle name="Процентный 2 8" xfId="304" xr:uid="{00000000-0005-0000-0000-00003E010000}"/>
    <cellStyle name="Процентный 2 9" xfId="305" xr:uid="{00000000-0005-0000-0000-00003F010000}"/>
    <cellStyle name="Процентный 3" xfId="306" xr:uid="{00000000-0005-0000-0000-000040010000}"/>
    <cellStyle name="Процентный 4" xfId="307" xr:uid="{00000000-0005-0000-0000-000041010000}"/>
    <cellStyle name="Процентный 4 2" xfId="308" xr:uid="{00000000-0005-0000-0000-000042010000}"/>
    <cellStyle name="Связанная ячейка 2" xfId="309" xr:uid="{00000000-0005-0000-0000-000043010000}"/>
    <cellStyle name="Связанная ячейка 3" xfId="310" xr:uid="{00000000-0005-0000-0000-000044010000}"/>
    <cellStyle name="Стиль 1" xfId="311" xr:uid="{00000000-0005-0000-0000-000045010000}"/>
    <cellStyle name="Стиль 1 2" xfId="312" xr:uid="{00000000-0005-0000-0000-000046010000}"/>
    <cellStyle name="Стиль 1 3" xfId="313" xr:uid="{00000000-0005-0000-0000-000047010000}"/>
    <cellStyle name="Стиль 1 4" xfId="314" xr:uid="{00000000-0005-0000-0000-000048010000}"/>
    <cellStyle name="Стиль 1 5" xfId="315" xr:uid="{00000000-0005-0000-0000-000049010000}"/>
    <cellStyle name="Стиль 1 6" xfId="316" xr:uid="{00000000-0005-0000-0000-00004A010000}"/>
    <cellStyle name="Стиль 1 7" xfId="317" xr:uid="{00000000-0005-0000-0000-00004B010000}"/>
    <cellStyle name="Текст предупреждения 2" xfId="318" xr:uid="{00000000-0005-0000-0000-00004C010000}"/>
    <cellStyle name="Текст предупреждения 3" xfId="319" xr:uid="{00000000-0005-0000-0000-00004D010000}"/>
    <cellStyle name="Тысячи [0]_1.62" xfId="320" xr:uid="{00000000-0005-0000-0000-00004E010000}"/>
    <cellStyle name="Тысячи_1.62" xfId="321" xr:uid="{00000000-0005-0000-0000-00004F010000}"/>
    <cellStyle name="Финансовый 2" xfId="322" xr:uid="{00000000-0005-0000-0000-000050010000}"/>
    <cellStyle name="Финансовый 2 10" xfId="323" xr:uid="{00000000-0005-0000-0000-000051010000}"/>
    <cellStyle name="Финансовый 2 11" xfId="324" xr:uid="{00000000-0005-0000-0000-000052010000}"/>
    <cellStyle name="Финансовый 2 12" xfId="325" xr:uid="{00000000-0005-0000-0000-000053010000}"/>
    <cellStyle name="Финансовый 2 13" xfId="326" xr:uid="{00000000-0005-0000-0000-000054010000}"/>
    <cellStyle name="Финансовый 2 14" xfId="327" xr:uid="{00000000-0005-0000-0000-000055010000}"/>
    <cellStyle name="Финансовый 2 15" xfId="328" xr:uid="{00000000-0005-0000-0000-000056010000}"/>
    <cellStyle name="Финансовый 2 16" xfId="329" xr:uid="{00000000-0005-0000-0000-000057010000}"/>
    <cellStyle name="Финансовый 2 17" xfId="330" xr:uid="{00000000-0005-0000-0000-000058010000}"/>
    <cellStyle name="Финансовый 2 2" xfId="331" xr:uid="{00000000-0005-0000-0000-000059010000}"/>
    <cellStyle name="Финансовый 2 3" xfId="332" xr:uid="{00000000-0005-0000-0000-00005A010000}"/>
    <cellStyle name="Финансовый 2 4" xfId="333" xr:uid="{00000000-0005-0000-0000-00005B010000}"/>
    <cellStyle name="Финансовый 2 5" xfId="334" xr:uid="{00000000-0005-0000-0000-00005C010000}"/>
    <cellStyle name="Финансовый 2 6" xfId="335" xr:uid="{00000000-0005-0000-0000-00005D010000}"/>
    <cellStyle name="Финансовый 2 7" xfId="336" xr:uid="{00000000-0005-0000-0000-00005E010000}"/>
    <cellStyle name="Финансовый 2 8" xfId="337" xr:uid="{00000000-0005-0000-0000-00005F010000}"/>
    <cellStyle name="Финансовый 2 9" xfId="338" xr:uid="{00000000-0005-0000-0000-000060010000}"/>
    <cellStyle name="Финансовый 3" xfId="339" xr:uid="{00000000-0005-0000-0000-000061010000}"/>
    <cellStyle name="Финансовый 3 2" xfId="340" xr:uid="{00000000-0005-0000-0000-000062010000}"/>
    <cellStyle name="Финансовый 4" xfId="341" xr:uid="{00000000-0005-0000-0000-000063010000}"/>
    <cellStyle name="Финансовый 4 2" xfId="342" xr:uid="{00000000-0005-0000-0000-000064010000}"/>
    <cellStyle name="Финансовый 4 3" xfId="343" xr:uid="{00000000-0005-0000-0000-000065010000}"/>
    <cellStyle name="Финансовый 5" xfId="344" xr:uid="{00000000-0005-0000-0000-000066010000}"/>
    <cellStyle name="Финансовый 6" xfId="345" xr:uid="{00000000-0005-0000-0000-000067010000}"/>
    <cellStyle name="Финансовый 7" xfId="346" xr:uid="{00000000-0005-0000-0000-000068010000}"/>
    <cellStyle name="Хороший 2" xfId="347" xr:uid="{00000000-0005-0000-0000-000069010000}"/>
    <cellStyle name="Хороший 3" xfId="348" xr:uid="{00000000-0005-0000-0000-00006A010000}"/>
    <cellStyle name="числовой" xfId="349" xr:uid="{00000000-0005-0000-0000-00006B010000}"/>
    <cellStyle name="Ю" xfId="350" xr:uid="{00000000-0005-0000-0000-00006C010000}"/>
    <cellStyle name="Ю-FreeSet_10" xfId="351" xr:uid="{00000000-0005-0000-0000-00006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2\&#1086;&#1088;&#1075;&#1072;&#1085;&#1110;&#1079;&#1072;&#1094;&#1110;&#1081;&#1085;&#1080;&#1081;%20&#1074;&#1110;&#1076;&#1076;&#1110;&#1083;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359"/>
  <sheetViews>
    <sheetView tabSelected="1" topLeftCell="A24" zoomScale="70" zoomScaleNormal="70" zoomScaleSheetLayoutView="75" workbookViewId="0">
      <selection activeCell="N142" sqref="N142"/>
    </sheetView>
  </sheetViews>
  <sheetFormatPr defaultRowHeight="18.75"/>
  <cols>
    <col min="1" max="1" width="84" style="52" customWidth="1"/>
    <col min="2" max="2" width="20.85546875" style="59" customWidth="1"/>
    <col min="3" max="3" width="20.7109375" style="59" customWidth="1"/>
    <col min="4" max="4" width="20.42578125" style="52" customWidth="1"/>
    <col min="5" max="5" width="20.5703125" style="52" customWidth="1"/>
    <col min="6" max="6" width="17.28515625" style="52" customWidth="1"/>
    <col min="7" max="7" width="23.7109375" style="52" customWidth="1"/>
    <col min="8" max="8" width="69.28515625" style="1" hidden="1" customWidth="1"/>
    <col min="9" max="16384" width="9.140625" style="1"/>
  </cols>
  <sheetData>
    <row r="1" spans="1:7" ht="30.75" customHeight="1">
      <c r="E1" s="52" t="s">
        <v>0</v>
      </c>
    </row>
    <row r="2" spans="1:7">
      <c r="E2" s="52" t="s">
        <v>80</v>
      </c>
    </row>
    <row r="3" spans="1:7">
      <c r="E3" s="52" t="s">
        <v>121</v>
      </c>
    </row>
    <row r="4" spans="1:7" ht="12.75" customHeight="1"/>
    <row r="5" spans="1:7" ht="12.75" customHeight="1"/>
    <row r="6" spans="1:7" ht="27" customHeight="1">
      <c r="E6" s="57" t="s">
        <v>1</v>
      </c>
    </row>
    <row r="7" spans="1:7" ht="22.5">
      <c r="A7" s="29"/>
      <c r="E7" s="92" t="s">
        <v>122</v>
      </c>
      <c r="F7" s="92"/>
      <c r="G7" s="92"/>
    </row>
    <row r="8" spans="1:7" ht="22.5">
      <c r="A8" s="29"/>
      <c r="E8" s="59" t="s">
        <v>123</v>
      </c>
      <c r="F8" s="59"/>
      <c r="G8" s="59"/>
    </row>
    <row r="9" spans="1:7" ht="25.5" customHeight="1">
      <c r="E9" s="70" t="s">
        <v>124</v>
      </c>
      <c r="F9" s="70"/>
      <c r="G9" s="70"/>
    </row>
    <row r="10" spans="1:7" ht="27.75" customHeight="1">
      <c r="E10" s="67"/>
      <c r="F10" s="67"/>
      <c r="G10" s="67"/>
    </row>
    <row r="11" spans="1:7" ht="3.75" customHeight="1">
      <c r="F11" s="67"/>
      <c r="G11" s="67"/>
    </row>
    <row r="12" spans="1:7" ht="20.25">
      <c r="B12" s="59" t="s">
        <v>72</v>
      </c>
      <c r="E12" s="67"/>
      <c r="F12" s="67"/>
      <c r="G12" s="67"/>
    </row>
    <row r="13" spans="1:7" ht="12" customHeight="1"/>
    <row r="14" spans="1:7" ht="18.75" hidden="1" customHeight="1"/>
    <row r="15" spans="1:7">
      <c r="F15" s="53" t="s">
        <v>2</v>
      </c>
      <c r="G15" s="26" t="s">
        <v>140</v>
      </c>
    </row>
    <row r="16" spans="1:7">
      <c r="F16" s="53" t="s">
        <v>3</v>
      </c>
      <c r="G16" s="80"/>
    </row>
    <row r="17" spans="1:7">
      <c r="F17" s="53" t="s">
        <v>4</v>
      </c>
      <c r="G17" s="26"/>
    </row>
    <row r="18" spans="1:7">
      <c r="F18" s="53" t="s">
        <v>5</v>
      </c>
      <c r="G18" s="26"/>
    </row>
    <row r="19" spans="1:7">
      <c r="E19" s="52" t="s">
        <v>73</v>
      </c>
      <c r="F19" s="107" t="s">
        <v>6</v>
      </c>
      <c r="G19" s="108"/>
    </row>
    <row r="21" spans="1:7" ht="18.75" hidden="1" customHeight="1"/>
    <row r="22" spans="1:7" ht="31.5" customHeight="1">
      <c r="B22" s="100"/>
      <c r="C22" s="100"/>
      <c r="D22" s="100"/>
      <c r="F22" s="101" t="s">
        <v>7</v>
      </c>
      <c r="G22" s="102"/>
    </row>
    <row r="23" spans="1:7" ht="57" customHeight="1">
      <c r="A23" s="81" t="s">
        <v>8</v>
      </c>
      <c r="B23" s="115" t="s">
        <v>128</v>
      </c>
      <c r="C23" s="116"/>
      <c r="D23" s="116"/>
      <c r="E23" s="116"/>
      <c r="F23" s="53" t="s">
        <v>9</v>
      </c>
      <c r="G23" s="53">
        <v>44428038</v>
      </c>
    </row>
    <row r="24" spans="1:7" ht="24" customHeight="1">
      <c r="A24" s="81" t="s">
        <v>10</v>
      </c>
      <c r="B24" s="104" t="s">
        <v>129</v>
      </c>
      <c r="C24" s="105"/>
      <c r="D24" s="105"/>
      <c r="E24" s="45"/>
      <c r="F24" s="53" t="s">
        <v>11</v>
      </c>
      <c r="G24" s="26"/>
    </row>
    <row r="25" spans="1:7" ht="36" customHeight="1">
      <c r="A25" s="81" t="s">
        <v>12</v>
      </c>
      <c r="B25" s="104" t="s">
        <v>130</v>
      </c>
      <c r="C25" s="105"/>
      <c r="D25" s="105"/>
      <c r="E25" s="105"/>
      <c r="F25" s="53" t="s">
        <v>13</v>
      </c>
      <c r="G25" s="46" t="s">
        <v>131</v>
      </c>
    </row>
    <row r="26" spans="1:7" ht="22.5" customHeight="1">
      <c r="A26" s="81" t="s">
        <v>132</v>
      </c>
      <c r="B26" s="104" t="s">
        <v>133</v>
      </c>
      <c r="C26" s="105"/>
      <c r="D26" s="105"/>
      <c r="E26" s="105"/>
      <c r="F26" s="53" t="s">
        <v>14</v>
      </c>
      <c r="G26" s="80"/>
    </row>
    <row r="27" spans="1:7" ht="24" customHeight="1">
      <c r="A27" s="81" t="s">
        <v>15</v>
      </c>
      <c r="B27" s="104" t="s">
        <v>134</v>
      </c>
      <c r="C27" s="105"/>
      <c r="D27" s="105"/>
      <c r="E27" s="105"/>
      <c r="F27" s="53" t="s">
        <v>16</v>
      </c>
      <c r="G27" s="80"/>
    </row>
    <row r="28" spans="1:7" ht="39.75" customHeight="1">
      <c r="A28" s="81" t="s">
        <v>17</v>
      </c>
      <c r="B28" s="104" t="s">
        <v>135</v>
      </c>
      <c r="C28" s="105"/>
      <c r="D28" s="105"/>
      <c r="E28" s="105"/>
      <c r="F28" s="55" t="s">
        <v>18</v>
      </c>
      <c r="G28" s="80" t="s">
        <v>136</v>
      </c>
    </row>
    <row r="29" spans="1:7" ht="39.75" customHeight="1">
      <c r="A29" s="81" t="s">
        <v>19</v>
      </c>
      <c r="B29" s="114" t="s">
        <v>47</v>
      </c>
      <c r="C29" s="114"/>
      <c r="D29" s="114"/>
      <c r="E29" s="109" t="s">
        <v>20</v>
      </c>
      <c r="F29" s="110"/>
      <c r="G29" s="77" t="s">
        <v>140</v>
      </c>
    </row>
    <row r="30" spans="1:7" ht="31.5" customHeight="1">
      <c r="A30" s="81" t="s">
        <v>21</v>
      </c>
      <c r="B30" s="104" t="s">
        <v>137</v>
      </c>
      <c r="C30" s="105"/>
      <c r="D30" s="106"/>
      <c r="E30" s="109" t="s">
        <v>95</v>
      </c>
      <c r="F30" s="110"/>
      <c r="G30" s="4"/>
    </row>
    <row r="31" spans="1:7" ht="22.5" customHeight="1">
      <c r="A31" s="81" t="s">
        <v>22</v>
      </c>
      <c r="B31" s="111">
        <v>48</v>
      </c>
      <c r="C31" s="112"/>
      <c r="D31" s="113"/>
      <c r="E31" s="54"/>
      <c r="F31" s="54"/>
      <c r="G31" s="2"/>
    </row>
    <row r="32" spans="1:7" ht="25.5" customHeight="1">
      <c r="A32" s="81" t="s">
        <v>23</v>
      </c>
      <c r="B32" s="104" t="s">
        <v>138</v>
      </c>
      <c r="C32" s="105"/>
      <c r="D32" s="105"/>
      <c r="E32" s="105"/>
      <c r="F32" s="105"/>
      <c r="G32" s="106"/>
    </row>
    <row r="33" spans="1:8" ht="23.25" customHeight="1">
      <c r="A33" s="81" t="s">
        <v>24</v>
      </c>
      <c r="B33" s="104" t="s">
        <v>139</v>
      </c>
      <c r="C33" s="105"/>
      <c r="D33" s="105"/>
      <c r="E33" s="54"/>
      <c r="F33" s="54"/>
      <c r="G33" s="2"/>
    </row>
    <row r="34" spans="1:8" ht="32.25" customHeight="1">
      <c r="A34" s="81" t="s">
        <v>25</v>
      </c>
      <c r="B34" s="115" t="s">
        <v>141</v>
      </c>
      <c r="C34" s="116"/>
      <c r="D34" s="116"/>
      <c r="E34" s="116"/>
      <c r="F34" s="116"/>
      <c r="G34" s="125"/>
    </row>
    <row r="36" spans="1:8" ht="56.25" customHeight="1">
      <c r="A36" s="103" t="s">
        <v>142</v>
      </c>
      <c r="B36" s="103"/>
      <c r="C36" s="103"/>
      <c r="D36" s="103"/>
      <c r="E36" s="103"/>
      <c r="F36" s="103"/>
      <c r="G36" s="103"/>
    </row>
    <row r="37" spans="1:8" ht="31.5" customHeight="1">
      <c r="A37" s="123" t="s">
        <v>143</v>
      </c>
      <c r="B37" s="123"/>
      <c r="C37" s="123"/>
      <c r="D37" s="123"/>
      <c r="E37" s="123"/>
      <c r="F37" s="123"/>
      <c r="G37" s="123"/>
    </row>
    <row r="38" spans="1:8" ht="34.5" customHeight="1">
      <c r="A38" s="124" t="s">
        <v>153</v>
      </c>
      <c r="B38" s="124"/>
      <c r="C38" s="124"/>
      <c r="D38" s="124"/>
      <c r="E38" s="124"/>
      <c r="F38" s="124"/>
      <c r="G38" s="124"/>
    </row>
    <row r="39" spans="1:8" ht="17.25" customHeight="1">
      <c r="A39" s="121" t="s">
        <v>144</v>
      </c>
      <c r="B39" s="122"/>
      <c r="C39" s="122"/>
      <c r="D39" s="122"/>
      <c r="E39" s="122"/>
      <c r="F39" s="122"/>
      <c r="G39" s="122"/>
      <c r="H39" s="5"/>
    </row>
    <row r="40" spans="1:8">
      <c r="A40" s="56"/>
      <c r="B40" s="6"/>
      <c r="C40" s="56"/>
      <c r="D40" s="56"/>
      <c r="E40" s="56"/>
      <c r="F40" s="56"/>
      <c r="G40" s="56" t="s">
        <v>47</v>
      </c>
    </row>
    <row r="41" spans="1:8" ht="23.25" customHeight="1">
      <c r="A41" s="99" t="s">
        <v>26</v>
      </c>
      <c r="B41" s="93" t="s">
        <v>27</v>
      </c>
      <c r="C41" s="93" t="s">
        <v>104</v>
      </c>
      <c r="D41" s="93" t="s">
        <v>149</v>
      </c>
      <c r="E41" s="93" t="s">
        <v>145</v>
      </c>
      <c r="F41" s="93"/>
      <c r="G41" s="93"/>
      <c r="H41" s="93" t="s">
        <v>28</v>
      </c>
    </row>
    <row r="42" spans="1:8" ht="98.25" customHeight="1">
      <c r="A42" s="99"/>
      <c r="B42" s="93"/>
      <c r="C42" s="93"/>
      <c r="D42" s="93"/>
      <c r="E42" s="7" t="s">
        <v>146</v>
      </c>
      <c r="F42" s="7" t="s">
        <v>147</v>
      </c>
      <c r="G42" s="7" t="s">
        <v>148</v>
      </c>
      <c r="H42" s="93"/>
    </row>
    <row r="43" spans="1:8" ht="18" customHeight="1">
      <c r="A43" s="80">
        <v>1</v>
      </c>
      <c r="B43" s="77">
        <v>2</v>
      </c>
      <c r="C43" s="77">
        <v>3</v>
      </c>
      <c r="D43" s="77">
        <v>4</v>
      </c>
      <c r="E43" s="77">
        <v>6</v>
      </c>
      <c r="F43" s="77">
        <v>8</v>
      </c>
      <c r="G43" s="77">
        <v>9</v>
      </c>
      <c r="H43" s="3">
        <v>10</v>
      </c>
    </row>
    <row r="44" spans="1:8" ht="35.25" customHeight="1">
      <c r="A44" s="117" t="s">
        <v>29</v>
      </c>
      <c r="B44" s="118"/>
      <c r="C44" s="118"/>
      <c r="D44" s="118"/>
      <c r="E44" s="118"/>
      <c r="F44" s="118"/>
      <c r="G44" s="119"/>
      <c r="H44" s="3"/>
    </row>
    <row r="45" spans="1:8" s="8" customFormat="1" ht="31.5" hidden="1" customHeight="1">
      <c r="A45" s="120" t="s">
        <v>30</v>
      </c>
      <c r="B45" s="120"/>
      <c r="C45" s="120"/>
      <c r="D45" s="120"/>
      <c r="E45" s="120"/>
      <c r="F45" s="120"/>
      <c r="G45" s="120"/>
      <c r="H45" s="120"/>
    </row>
    <row r="46" spans="1:8" s="8" customFormat="1" ht="31.5" customHeight="1">
      <c r="A46" s="83" t="s">
        <v>115</v>
      </c>
      <c r="B46" s="84">
        <v>100</v>
      </c>
      <c r="C46" s="85">
        <f>C47+C48+C54+C55+C56+C57+C4+C49+C61</f>
        <v>259.52</v>
      </c>
      <c r="D46" s="86">
        <f>D47+D48+D54+D55+D56+D57+D4+D49+D61</f>
        <v>13615.1</v>
      </c>
      <c r="E46" s="86">
        <f t="shared" ref="E46:G46" si="0">E47+E48+E54+E55+E56+E57+E4+E49+E61</f>
        <v>8455.64</v>
      </c>
      <c r="F46" s="86">
        <f>F47+F48+F54+F55+F56+F57+F4+F49+F61</f>
        <v>6139.6</v>
      </c>
      <c r="G46" s="86"/>
      <c r="H46" s="12"/>
    </row>
    <row r="47" spans="1:8" s="8" customFormat="1" ht="27" customHeight="1">
      <c r="A47" s="82" t="s">
        <v>81</v>
      </c>
      <c r="B47" s="77">
        <v>101</v>
      </c>
      <c r="C47" s="38">
        <v>0</v>
      </c>
      <c r="D47" s="65"/>
      <c r="E47" s="91"/>
      <c r="F47" s="82"/>
      <c r="G47" s="50"/>
      <c r="H47" s="12"/>
    </row>
    <row r="48" spans="1:8" s="8" customFormat="1" ht="35.25" customHeight="1">
      <c r="A48" s="82" t="s">
        <v>71</v>
      </c>
      <c r="B48" s="77">
        <v>102</v>
      </c>
      <c r="C48" s="68"/>
      <c r="D48" s="65"/>
      <c r="E48" s="68"/>
      <c r="F48" s="68"/>
      <c r="G48" s="50"/>
      <c r="H48" s="12"/>
    </row>
    <row r="49" spans="1:8" s="8" customFormat="1" ht="38.25" customHeight="1">
      <c r="A49" s="50" t="s">
        <v>116</v>
      </c>
      <c r="B49" s="49">
        <v>103</v>
      </c>
      <c r="C49" s="71">
        <v>259.52</v>
      </c>
      <c r="D49" s="71">
        <v>4382.1000000000004</v>
      </c>
      <c r="E49" s="71">
        <v>4576.6899999999996</v>
      </c>
      <c r="F49" s="71">
        <v>2558.8000000000002</v>
      </c>
      <c r="G49" s="50">
        <f t="shared" ref="G47:G71" si="1">ROUND(F49/E49*100,1)</f>
        <v>55.9</v>
      </c>
      <c r="H49" s="12"/>
    </row>
    <row r="50" spans="1:8" s="8" customFormat="1" ht="38.25" customHeight="1">
      <c r="A50" s="50" t="s">
        <v>74</v>
      </c>
      <c r="B50" s="49">
        <v>104</v>
      </c>
      <c r="C50" s="38">
        <v>5.15</v>
      </c>
      <c r="D50" s="38">
        <v>4382.1000000000004</v>
      </c>
      <c r="E50" s="38">
        <v>4576.6899999999996</v>
      </c>
      <c r="F50" s="71">
        <v>2558.8000000000002</v>
      </c>
      <c r="G50" s="50">
        <f t="shared" si="1"/>
        <v>55.9</v>
      </c>
      <c r="H50" s="12"/>
    </row>
    <row r="51" spans="1:8" s="8" customFormat="1" ht="28.5" customHeight="1">
      <c r="A51" s="64" t="s">
        <v>69</v>
      </c>
      <c r="B51" s="20">
        <v>105</v>
      </c>
      <c r="C51" s="68"/>
      <c r="D51" s="38">
        <v>0</v>
      </c>
      <c r="E51" s="38">
        <v>0</v>
      </c>
      <c r="F51" s="71">
        <v>0</v>
      </c>
      <c r="G51" s="50"/>
      <c r="H51" s="12"/>
    </row>
    <row r="52" spans="1:8" s="8" customFormat="1" ht="28.5" customHeight="1">
      <c r="A52" s="64" t="s">
        <v>70</v>
      </c>
      <c r="B52" s="20">
        <v>106</v>
      </c>
      <c r="C52" s="68"/>
      <c r="D52" s="38">
        <v>0</v>
      </c>
      <c r="E52" s="38">
        <v>0</v>
      </c>
      <c r="F52" s="71">
        <v>0</v>
      </c>
      <c r="G52" s="50"/>
      <c r="H52" s="12"/>
    </row>
    <row r="53" spans="1:8" s="8" customFormat="1" ht="28.5" customHeight="1">
      <c r="A53" s="64" t="s">
        <v>79</v>
      </c>
      <c r="B53" s="20">
        <v>107</v>
      </c>
      <c r="C53" s="68"/>
      <c r="D53" s="38">
        <v>0</v>
      </c>
      <c r="E53" s="38">
        <v>0</v>
      </c>
      <c r="F53" s="71">
        <v>0</v>
      </c>
      <c r="G53" s="50"/>
      <c r="H53" s="12"/>
    </row>
    <row r="54" spans="1:8" s="8" customFormat="1" ht="28.5" customHeight="1">
      <c r="A54" s="65" t="s">
        <v>65</v>
      </c>
      <c r="B54" s="66">
        <v>108</v>
      </c>
      <c r="C54" s="71">
        <v>0</v>
      </c>
      <c r="D54" s="71">
        <v>9185.1</v>
      </c>
      <c r="E54" s="71">
        <v>3878.95</v>
      </c>
      <c r="F54" s="71">
        <v>3544.9</v>
      </c>
      <c r="G54" s="50">
        <f t="shared" si="1"/>
        <v>91.4</v>
      </c>
      <c r="H54" s="9"/>
    </row>
    <row r="55" spans="1:8" s="8" customFormat="1" ht="28.5" customHeight="1">
      <c r="A55" s="82" t="s">
        <v>49</v>
      </c>
      <c r="B55" s="20">
        <v>109</v>
      </c>
      <c r="C55" s="38"/>
      <c r="D55" s="38">
        <v>0</v>
      </c>
      <c r="E55" s="38">
        <v>0</v>
      </c>
      <c r="F55" s="71">
        <v>0</v>
      </c>
      <c r="G55" s="50"/>
      <c r="H55" s="9"/>
    </row>
    <row r="56" spans="1:8" s="8" customFormat="1" ht="27" customHeight="1">
      <c r="A56" s="82" t="s">
        <v>68</v>
      </c>
      <c r="B56" s="20">
        <v>110</v>
      </c>
      <c r="C56" s="38"/>
      <c r="D56" s="38">
        <v>0</v>
      </c>
      <c r="E56" s="38">
        <v>0</v>
      </c>
      <c r="F56" s="71">
        <v>0</v>
      </c>
      <c r="G56" s="50"/>
      <c r="H56" s="9"/>
    </row>
    <row r="57" spans="1:8" s="8" customFormat="1" ht="25.5" hidden="1" customHeight="1">
      <c r="A57" s="64"/>
      <c r="B57" s="20"/>
      <c r="C57" s="38"/>
      <c r="D57" s="38">
        <v>0</v>
      </c>
      <c r="E57" s="38">
        <v>0</v>
      </c>
      <c r="F57" s="71">
        <v>0</v>
      </c>
      <c r="G57" s="50"/>
      <c r="H57" s="9"/>
    </row>
    <row r="58" spans="1:8" s="8" customFormat="1" ht="26.25" hidden="1" customHeight="1">
      <c r="A58" s="19"/>
      <c r="B58" s="20"/>
      <c r="C58" s="38"/>
      <c r="D58" s="38">
        <v>0</v>
      </c>
      <c r="E58" s="38">
        <v>0</v>
      </c>
      <c r="F58" s="71">
        <v>0</v>
      </c>
      <c r="G58" s="50"/>
      <c r="H58" s="9"/>
    </row>
    <row r="59" spans="1:8" s="8" customFormat="1" ht="27" hidden="1" customHeight="1">
      <c r="A59" s="19"/>
      <c r="B59" s="20"/>
      <c r="C59" s="38"/>
      <c r="D59" s="38">
        <v>0</v>
      </c>
      <c r="E59" s="38">
        <v>0</v>
      </c>
      <c r="F59" s="71">
        <v>0</v>
      </c>
      <c r="G59" s="50"/>
      <c r="H59" s="9"/>
    </row>
    <row r="60" spans="1:8" s="8" customFormat="1" ht="27" hidden="1" customHeight="1">
      <c r="A60" s="19"/>
      <c r="B60" s="20"/>
      <c r="C60" s="38"/>
      <c r="D60" s="38">
        <v>0</v>
      </c>
      <c r="E60" s="38">
        <v>0</v>
      </c>
      <c r="F60" s="71">
        <v>0</v>
      </c>
      <c r="G60" s="50"/>
      <c r="H60" s="9"/>
    </row>
    <row r="61" spans="1:8" s="8" customFormat="1" ht="27" customHeight="1">
      <c r="A61" s="64" t="s">
        <v>152</v>
      </c>
      <c r="B61" s="20">
        <v>111</v>
      </c>
      <c r="C61" s="38"/>
      <c r="D61" s="38">
        <v>47.9</v>
      </c>
      <c r="E61" s="38">
        <v>0</v>
      </c>
      <c r="F61" s="71">
        <v>35.9</v>
      </c>
      <c r="G61" s="50"/>
      <c r="H61" s="9"/>
    </row>
    <row r="62" spans="1:8" s="8" customFormat="1" ht="27" hidden="1" customHeight="1">
      <c r="A62" s="64" t="s">
        <v>66</v>
      </c>
      <c r="B62" s="20">
        <v>112</v>
      </c>
      <c r="C62" s="38"/>
      <c r="D62" s="38">
        <v>0</v>
      </c>
      <c r="E62" s="38">
        <v>0</v>
      </c>
      <c r="F62" s="71">
        <v>0</v>
      </c>
      <c r="G62" s="50"/>
      <c r="H62" s="9"/>
    </row>
    <row r="63" spans="1:8" s="8" customFormat="1" ht="27" hidden="1" customHeight="1">
      <c r="A63" s="64" t="s">
        <v>67</v>
      </c>
      <c r="B63" s="20">
        <v>113</v>
      </c>
      <c r="C63" s="38"/>
      <c r="D63" s="38">
        <v>0</v>
      </c>
      <c r="E63" s="38">
        <v>0</v>
      </c>
      <c r="F63" s="71">
        <v>0</v>
      </c>
      <c r="G63" s="50"/>
      <c r="H63" s="9"/>
    </row>
    <row r="64" spans="1:8" s="8" customFormat="1" ht="27" customHeight="1">
      <c r="A64" s="19" t="s">
        <v>96</v>
      </c>
      <c r="B64" s="20">
        <v>112</v>
      </c>
      <c r="C64" s="38"/>
      <c r="D64" s="38">
        <v>0</v>
      </c>
      <c r="E64" s="38">
        <v>0</v>
      </c>
      <c r="F64" s="71">
        <v>0</v>
      </c>
      <c r="G64" s="50"/>
      <c r="H64" s="9"/>
    </row>
    <row r="65" spans="1:8" s="8" customFormat="1" ht="27" customHeight="1">
      <c r="A65" s="19" t="s">
        <v>98</v>
      </c>
      <c r="B65" s="20">
        <v>113</v>
      </c>
      <c r="C65" s="38"/>
      <c r="D65" s="38">
        <v>0</v>
      </c>
      <c r="E65" s="38">
        <v>0</v>
      </c>
      <c r="F65" s="71">
        <v>0</v>
      </c>
      <c r="G65" s="50"/>
      <c r="H65" s="9"/>
    </row>
    <row r="66" spans="1:8" s="8" customFormat="1" ht="27" hidden="1" customHeight="1">
      <c r="A66" s="19" t="s">
        <v>66</v>
      </c>
      <c r="B66" s="20">
        <v>114</v>
      </c>
      <c r="C66" s="38"/>
      <c r="D66" s="38">
        <v>0</v>
      </c>
      <c r="E66" s="38">
        <v>0</v>
      </c>
      <c r="F66" s="71">
        <v>0</v>
      </c>
      <c r="G66" s="50"/>
      <c r="H66" s="9"/>
    </row>
    <row r="67" spans="1:8" s="8" customFormat="1" ht="27" customHeight="1">
      <c r="A67" s="19" t="s">
        <v>67</v>
      </c>
      <c r="B67" s="20">
        <v>114</v>
      </c>
      <c r="C67" s="38"/>
      <c r="D67" s="38">
        <v>0</v>
      </c>
      <c r="E67" s="38">
        <v>0</v>
      </c>
      <c r="F67" s="71">
        <v>0</v>
      </c>
      <c r="G67" s="50"/>
      <c r="H67" s="9"/>
    </row>
    <row r="68" spans="1:8" s="8" customFormat="1" ht="27" hidden="1" customHeight="1">
      <c r="A68" s="64" t="s">
        <v>97</v>
      </c>
      <c r="B68" s="20">
        <v>113</v>
      </c>
      <c r="C68" s="38"/>
      <c r="D68" s="38">
        <v>0</v>
      </c>
      <c r="E68" s="38">
        <v>0</v>
      </c>
      <c r="F68" s="71">
        <v>0</v>
      </c>
      <c r="G68" s="50"/>
      <c r="H68" s="9"/>
    </row>
    <row r="69" spans="1:8" s="8" customFormat="1" ht="27" hidden="1" customHeight="1">
      <c r="A69" s="64" t="s">
        <v>67</v>
      </c>
      <c r="B69" s="20">
        <v>114</v>
      </c>
      <c r="C69" s="38"/>
      <c r="D69" s="38">
        <v>0</v>
      </c>
      <c r="E69" s="38">
        <v>0</v>
      </c>
      <c r="F69" s="71">
        <v>0</v>
      </c>
      <c r="G69" s="50"/>
      <c r="H69" s="9"/>
    </row>
    <row r="70" spans="1:8" s="8" customFormat="1" ht="26.25" customHeight="1">
      <c r="A70" s="64" t="s">
        <v>63</v>
      </c>
      <c r="B70" s="20">
        <v>120</v>
      </c>
      <c r="C70" s="38"/>
      <c r="D70" s="38">
        <v>1570</v>
      </c>
      <c r="E70" s="38">
        <v>0</v>
      </c>
      <c r="F70" s="38">
        <v>755.9</v>
      </c>
      <c r="G70" s="50"/>
      <c r="H70" s="9"/>
    </row>
    <row r="71" spans="1:8" s="8" customFormat="1" ht="24.75" customHeight="1">
      <c r="A71" s="87" t="s">
        <v>88</v>
      </c>
      <c r="B71" s="20">
        <v>125</v>
      </c>
      <c r="C71" s="38">
        <v>0</v>
      </c>
      <c r="D71" s="38">
        <v>9185.1</v>
      </c>
      <c r="E71" s="38">
        <v>3878.95</v>
      </c>
      <c r="F71" s="38">
        <v>3544.9</v>
      </c>
      <c r="G71" s="50">
        <f t="shared" si="1"/>
        <v>91.4</v>
      </c>
      <c r="H71" s="9"/>
    </row>
    <row r="72" spans="1:8" customFormat="1" ht="11.25" customHeight="1">
      <c r="A72" s="87"/>
      <c r="B72" s="88"/>
      <c r="C72" s="89"/>
      <c r="D72" s="89"/>
      <c r="E72" s="89"/>
      <c r="F72" s="89"/>
      <c r="G72" s="89"/>
    </row>
    <row r="73" spans="1:8" ht="30" customHeight="1">
      <c r="A73" s="79" t="s">
        <v>83</v>
      </c>
      <c r="B73" s="20">
        <v>130</v>
      </c>
      <c r="C73" s="39">
        <f>C74+C81+C82+C84+C85+C86+C87+C88+C95+C96+C97+C98+C99</f>
        <v>-259.52</v>
      </c>
      <c r="D73" s="39">
        <f>D74+D81+D82+D84+D85+D86+D87+D88+D95+D96+D97+D98+D99</f>
        <v>-15682.4</v>
      </c>
      <c r="E73" s="39">
        <f t="shared" ref="E73:F73" si="2">E74+E81+E82+E84+E85+E86+E87+E88+E95+E96+E97+E98+E99</f>
        <v>-10164.879999999999</v>
      </c>
      <c r="F73" s="39">
        <f t="shared" si="2"/>
        <v>-6971.3</v>
      </c>
      <c r="G73" s="39"/>
      <c r="H73" s="9"/>
    </row>
    <row r="74" spans="1:8" ht="27" customHeight="1">
      <c r="A74" s="82" t="s">
        <v>119</v>
      </c>
      <c r="B74" s="20">
        <v>140</v>
      </c>
      <c r="C74" s="39">
        <v>-208.51</v>
      </c>
      <c r="D74" s="71">
        <f>D79</f>
        <v>-6176.6</v>
      </c>
      <c r="E74" s="71">
        <f>E79</f>
        <v>-3989.94</v>
      </c>
      <c r="F74" s="71">
        <f>F79</f>
        <v>-2807.5</v>
      </c>
      <c r="G74" s="50">
        <f t="shared" ref="G74:G98" si="3">ROUND(F74/E74*100,1)</f>
        <v>70.400000000000006</v>
      </c>
      <c r="H74" s="9"/>
    </row>
    <row r="75" spans="1:8" ht="22.5" hidden="1" customHeight="1">
      <c r="A75" s="82" t="s">
        <v>84</v>
      </c>
      <c r="B75" s="20">
        <v>141</v>
      </c>
      <c r="C75" s="74"/>
      <c r="D75" s="50"/>
      <c r="E75" s="50"/>
      <c r="F75" s="50"/>
      <c r="G75" s="50" t="e">
        <f t="shared" si="3"/>
        <v>#DIV/0!</v>
      </c>
      <c r="H75" s="9"/>
    </row>
    <row r="76" spans="1:8" ht="24.75" hidden="1" customHeight="1">
      <c r="A76" s="82" t="s">
        <v>85</v>
      </c>
      <c r="B76" s="20">
        <v>142</v>
      </c>
      <c r="C76" s="74"/>
      <c r="D76" s="50"/>
      <c r="E76" s="50"/>
      <c r="F76" s="50"/>
      <c r="G76" s="50" t="e">
        <f t="shared" si="3"/>
        <v>#DIV/0!</v>
      </c>
      <c r="H76" s="9"/>
    </row>
    <row r="77" spans="1:8" ht="23.25" hidden="1" customHeight="1">
      <c r="A77" s="82" t="s">
        <v>86</v>
      </c>
      <c r="B77" s="20">
        <v>143</v>
      </c>
      <c r="C77" s="74"/>
      <c r="D77" s="50"/>
      <c r="E77" s="50"/>
      <c r="F77" s="50"/>
      <c r="G77" s="50" t="e">
        <f t="shared" si="3"/>
        <v>#DIV/0!</v>
      </c>
      <c r="H77" s="9"/>
    </row>
    <row r="78" spans="1:8" ht="24" hidden="1" customHeight="1">
      <c r="A78" s="82" t="s">
        <v>87</v>
      </c>
      <c r="B78" s="20">
        <v>144</v>
      </c>
      <c r="C78" s="74"/>
      <c r="D78" s="50"/>
      <c r="E78" s="50"/>
      <c r="F78" s="50"/>
      <c r="G78" s="50" t="e">
        <f t="shared" si="3"/>
        <v>#DIV/0!</v>
      </c>
      <c r="H78" s="9"/>
    </row>
    <row r="79" spans="1:8" ht="24" customHeight="1">
      <c r="A79" s="10" t="s">
        <v>55</v>
      </c>
      <c r="B79" s="35" t="s">
        <v>112</v>
      </c>
      <c r="C79" s="38">
        <v>-208.51</v>
      </c>
      <c r="D79" s="38">
        <v>-6176.6</v>
      </c>
      <c r="E79" s="38">
        <v>-3989.94</v>
      </c>
      <c r="F79" s="38">
        <v>-2807.5</v>
      </c>
      <c r="G79" s="50">
        <f t="shared" si="3"/>
        <v>70.400000000000006</v>
      </c>
      <c r="H79" s="9"/>
    </row>
    <row r="80" spans="1:8" ht="24" customHeight="1">
      <c r="A80" s="10" t="s">
        <v>100</v>
      </c>
      <c r="B80" s="35" t="s">
        <v>113</v>
      </c>
      <c r="C80" s="42"/>
      <c r="D80" s="38">
        <v>0</v>
      </c>
      <c r="E80" s="38">
        <v>0</v>
      </c>
      <c r="F80" s="38">
        <v>0</v>
      </c>
      <c r="G80" s="50"/>
      <c r="H80" s="9"/>
    </row>
    <row r="81" spans="1:8" ht="24.75" customHeight="1">
      <c r="A81" s="82" t="s">
        <v>56</v>
      </c>
      <c r="B81" s="20">
        <v>150</v>
      </c>
      <c r="C81" s="38">
        <v>-45.86</v>
      </c>
      <c r="D81" s="38">
        <v>-1290</v>
      </c>
      <c r="E81" s="38">
        <v>-877.77</v>
      </c>
      <c r="F81" s="38">
        <v>-578.6</v>
      </c>
      <c r="G81" s="50">
        <f t="shared" si="3"/>
        <v>65.900000000000006</v>
      </c>
      <c r="H81" s="9"/>
    </row>
    <row r="82" spans="1:8" s="11" customFormat="1" ht="24.75" customHeight="1">
      <c r="A82" s="82" t="s">
        <v>57</v>
      </c>
      <c r="B82" s="21">
        <v>160</v>
      </c>
      <c r="C82" s="48"/>
      <c r="D82" s="42">
        <v>-1448.6</v>
      </c>
      <c r="E82" s="38">
        <v>-1754.9099999999999</v>
      </c>
      <c r="F82" s="42">
        <v>-666.9</v>
      </c>
      <c r="G82" s="50">
        <f t="shared" si="3"/>
        <v>38</v>
      </c>
      <c r="H82" s="9"/>
    </row>
    <row r="83" spans="1:8" s="11" customFormat="1" ht="17.25" hidden="1" customHeight="1">
      <c r="A83" s="82" t="s">
        <v>58</v>
      </c>
      <c r="B83" s="21"/>
      <c r="C83" s="48"/>
      <c r="D83" s="64">
        <v>0</v>
      </c>
      <c r="E83" s="38">
        <v>0</v>
      </c>
      <c r="F83" s="64">
        <v>0</v>
      </c>
      <c r="G83" s="50" t="e">
        <f t="shared" si="3"/>
        <v>#DIV/0!</v>
      </c>
      <c r="H83" s="9"/>
    </row>
    <row r="84" spans="1:8" s="11" customFormat="1" ht="24" customHeight="1">
      <c r="A84" s="82" t="s">
        <v>58</v>
      </c>
      <c r="B84" s="21">
        <v>170</v>
      </c>
      <c r="C84" s="48"/>
      <c r="D84" s="38">
        <v>0</v>
      </c>
      <c r="E84" s="38">
        <v>0</v>
      </c>
      <c r="F84" s="38">
        <v>0</v>
      </c>
      <c r="G84" s="50"/>
      <c r="H84" s="9"/>
    </row>
    <row r="85" spans="1:8" s="11" customFormat="1" ht="29.25" customHeight="1">
      <c r="A85" s="82" t="s">
        <v>48</v>
      </c>
      <c r="B85" s="21">
        <v>180</v>
      </c>
      <c r="C85" s="48"/>
      <c r="D85" s="38">
        <v>0</v>
      </c>
      <c r="E85" s="38">
        <v>0</v>
      </c>
      <c r="F85" s="38">
        <v>0</v>
      </c>
      <c r="G85" s="50"/>
      <c r="H85" s="9"/>
    </row>
    <row r="86" spans="1:8" s="11" customFormat="1" ht="27" customHeight="1">
      <c r="A86" s="82" t="s">
        <v>59</v>
      </c>
      <c r="B86" s="21">
        <v>190</v>
      </c>
      <c r="C86" s="48">
        <v>-5.15</v>
      </c>
      <c r="D86" s="38">
        <v>-967</v>
      </c>
      <c r="E86" s="38">
        <v>-1775.98</v>
      </c>
      <c r="F86" s="38">
        <v>-378.9</v>
      </c>
      <c r="G86" s="50">
        <f t="shared" si="3"/>
        <v>21.3</v>
      </c>
      <c r="H86" s="9"/>
    </row>
    <row r="87" spans="1:8" s="11" customFormat="1" ht="21.75" customHeight="1">
      <c r="A87" s="82" t="s">
        <v>60</v>
      </c>
      <c r="B87" s="21">
        <v>200</v>
      </c>
      <c r="C87" s="48"/>
      <c r="D87" s="38">
        <v>-4.5</v>
      </c>
      <c r="E87" s="38">
        <v>-1.8</v>
      </c>
      <c r="F87" s="38">
        <v>-1.8</v>
      </c>
      <c r="G87" s="50">
        <f t="shared" si="3"/>
        <v>100</v>
      </c>
      <c r="H87" s="9"/>
    </row>
    <row r="88" spans="1:8" s="11" customFormat="1" ht="26.25" customHeight="1">
      <c r="A88" s="82" t="s">
        <v>120</v>
      </c>
      <c r="B88" s="21">
        <v>210</v>
      </c>
      <c r="C88" s="90">
        <v>0</v>
      </c>
      <c r="D88" s="74">
        <v>-2209.8000000000002</v>
      </c>
      <c r="E88" s="74">
        <v>-1639.92</v>
      </c>
      <c r="F88" s="74">
        <v>-1008.1</v>
      </c>
      <c r="G88" s="50">
        <f t="shared" si="3"/>
        <v>61.5</v>
      </c>
      <c r="H88" s="9"/>
    </row>
    <row r="89" spans="1:8" s="11" customFormat="1" ht="24.75" customHeight="1">
      <c r="A89" s="10" t="s">
        <v>50</v>
      </c>
      <c r="B89" s="21">
        <v>211</v>
      </c>
      <c r="C89" s="48"/>
      <c r="D89" s="39">
        <v>0</v>
      </c>
      <c r="E89" s="38">
        <v>0</v>
      </c>
      <c r="F89" s="38">
        <v>0</v>
      </c>
      <c r="G89" s="50"/>
      <c r="H89" s="9"/>
    </row>
    <row r="90" spans="1:8" s="11" customFormat="1" ht="26.25" customHeight="1">
      <c r="A90" s="10" t="s">
        <v>51</v>
      </c>
      <c r="B90" s="21">
        <v>212</v>
      </c>
      <c r="C90" s="48"/>
      <c r="D90" s="39">
        <v>0</v>
      </c>
      <c r="E90" s="38">
        <v>0</v>
      </c>
      <c r="F90" s="38">
        <v>0</v>
      </c>
      <c r="G90" s="50"/>
      <c r="H90" s="9"/>
    </row>
    <row r="91" spans="1:8" s="11" customFormat="1" ht="26.25" customHeight="1">
      <c r="A91" s="10" t="s">
        <v>52</v>
      </c>
      <c r="B91" s="21">
        <v>213</v>
      </c>
      <c r="C91" s="48"/>
      <c r="D91" s="38">
        <v>-2209.8000000000002</v>
      </c>
      <c r="E91" s="38">
        <v>-1639.92</v>
      </c>
      <c r="F91" s="38">
        <v>-1008.1</v>
      </c>
      <c r="G91" s="50">
        <f t="shared" si="3"/>
        <v>61.5</v>
      </c>
      <c r="H91" s="9"/>
    </row>
    <row r="92" spans="1:8" s="11" customFormat="1" ht="25.5" customHeight="1">
      <c r="A92" s="10" t="s">
        <v>53</v>
      </c>
      <c r="B92" s="21">
        <v>214</v>
      </c>
      <c r="C92" s="48"/>
      <c r="D92" s="38">
        <v>0</v>
      </c>
      <c r="E92" s="38">
        <v>0</v>
      </c>
      <c r="F92" s="38">
        <v>0</v>
      </c>
      <c r="G92" s="50"/>
      <c r="H92" s="9"/>
    </row>
    <row r="93" spans="1:8" s="11" customFormat="1" ht="39" customHeight="1">
      <c r="A93" s="10" t="s">
        <v>54</v>
      </c>
      <c r="B93" s="21">
        <v>215</v>
      </c>
      <c r="C93" s="42"/>
      <c r="D93" s="39">
        <v>0</v>
      </c>
      <c r="E93" s="38">
        <v>0</v>
      </c>
      <c r="F93" s="38">
        <v>0</v>
      </c>
      <c r="G93" s="50"/>
      <c r="H93" s="9"/>
    </row>
    <row r="94" spans="1:8" s="25" customFormat="1" ht="26.25" hidden="1" customHeight="1">
      <c r="A94" s="19" t="s">
        <v>31</v>
      </c>
      <c r="B94" s="21">
        <v>166</v>
      </c>
      <c r="C94" s="42"/>
      <c r="D94" s="39">
        <v>0</v>
      </c>
      <c r="E94" s="38">
        <v>0</v>
      </c>
      <c r="F94" s="38">
        <v>0</v>
      </c>
      <c r="G94" s="50"/>
      <c r="H94" s="24"/>
    </row>
    <row r="95" spans="1:8" s="11" customFormat="1" ht="39" customHeight="1">
      <c r="A95" s="82" t="s">
        <v>61</v>
      </c>
      <c r="B95" s="21">
        <v>220</v>
      </c>
      <c r="C95" s="42"/>
      <c r="D95" s="39">
        <v>0</v>
      </c>
      <c r="E95" s="38">
        <v>0</v>
      </c>
      <c r="F95" s="38">
        <v>0</v>
      </c>
      <c r="G95" s="50"/>
      <c r="H95" s="9"/>
    </row>
    <row r="96" spans="1:8" s="11" customFormat="1" ht="25.5" customHeight="1">
      <c r="A96" s="82" t="s">
        <v>62</v>
      </c>
      <c r="B96" s="21">
        <v>230</v>
      </c>
      <c r="C96" s="42"/>
      <c r="D96" s="39">
        <v>0</v>
      </c>
      <c r="E96" s="38">
        <v>0</v>
      </c>
      <c r="F96" s="38">
        <v>0</v>
      </c>
      <c r="G96" s="50"/>
      <c r="H96" s="9"/>
    </row>
    <row r="97" spans="1:8" s="11" customFormat="1" ht="26.25" customHeight="1">
      <c r="A97" s="82" t="s">
        <v>75</v>
      </c>
      <c r="B97" s="21">
        <v>240</v>
      </c>
      <c r="C97" s="43"/>
      <c r="D97" s="44">
        <v>-300.2</v>
      </c>
      <c r="E97" s="44">
        <v>-13.5</v>
      </c>
      <c r="F97" s="38">
        <v>-171</v>
      </c>
      <c r="G97" s="50">
        <f t="shared" si="3"/>
        <v>1266.7</v>
      </c>
      <c r="H97" s="9"/>
    </row>
    <row r="98" spans="1:8" s="11" customFormat="1" ht="24.75" customHeight="1">
      <c r="A98" s="82" t="s">
        <v>34</v>
      </c>
      <c r="B98" s="21">
        <v>250</v>
      </c>
      <c r="C98" s="38"/>
      <c r="D98" s="38">
        <v>-3215.8999999999996</v>
      </c>
      <c r="E98" s="38">
        <v>-111.05999999999999</v>
      </c>
      <c r="F98" s="38">
        <v>-1288.7</v>
      </c>
      <c r="G98" s="50">
        <f t="shared" si="3"/>
        <v>1160.4000000000001</v>
      </c>
      <c r="H98" s="9"/>
    </row>
    <row r="99" spans="1:8" s="11" customFormat="1" ht="37.5" customHeight="1">
      <c r="A99" s="82" t="s">
        <v>154</v>
      </c>
      <c r="B99" s="21">
        <v>260</v>
      </c>
      <c r="C99" s="38"/>
      <c r="D99" s="38">
        <v>-69.8</v>
      </c>
      <c r="E99" s="38">
        <v>0</v>
      </c>
      <c r="F99" s="38">
        <v>-69.8</v>
      </c>
      <c r="G99" s="50"/>
      <c r="H99" s="9"/>
    </row>
    <row r="100" spans="1:8" s="11" customFormat="1" ht="32.25" customHeight="1">
      <c r="A100" s="94" t="s">
        <v>36</v>
      </c>
      <c r="B100" s="95"/>
      <c r="C100" s="95"/>
      <c r="D100" s="95"/>
      <c r="E100" s="95"/>
      <c r="F100" s="95"/>
      <c r="G100" s="96"/>
      <c r="H100" s="9"/>
    </row>
    <row r="101" spans="1:8" s="11" customFormat="1" ht="24.75" customHeight="1">
      <c r="A101" s="64" t="s">
        <v>37</v>
      </c>
      <c r="B101" s="22">
        <v>300</v>
      </c>
      <c r="C101" s="38">
        <f>C82</f>
        <v>0</v>
      </c>
      <c r="D101" s="38">
        <f>D82</f>
        <v>-1448.6</v>
      </c>
      <c r="E101" s="38">
        <v>-3394.83</v>
      </c>
      <c r="F101" s="38">
        <v>-1675</v>
      </c>
      <c r="G101" s="50">
        <f t="shared" ref="G101:G106" si="4">ROUND(F101/E101*100,1)</f>
        <v>49.3</v>
      </c>
      <c r="H101" s="9"/>
    </row>
    <row r="102" spans="1:8" s="11" customFormat="1" ht="26.25" customHeight="1">
      <c r="A102" s="64" t="s">
        <v>32</v>
      </c>
      <c r="B102" s="22">
        <v>310</v>
      </c>
      <c r="C102" s="38">
        <f>C79</f>
        <v>-208.51</v>
      </c>
      <c r="D102" s="38">
        <f>D74</f>
        <v>-6176.6</v>
      </c>
      <c r="E102" s="38">
        <v>-3989.94</v>
      </c>
      <c r="F102" s="38">
        <v>-2807.5</v>
      </c>
      <c r="G102" s="50">
        <f t="shared" si="4"/>
        <v>70.400000000000006</v>
      </c>
      <c r="H102" s="9"/>
    </row>
    <row r="103" spans="1:8" s="11" customFormat="1" ht="27.75" customHeight="1">
      <c r="A103" s="64" t="s">
        <v>33</v>
      </c>
      <c r="B103" s="22">
        <v>320</v>
      </c>
      <c r="C103" s="38">
        <f>C81</f>
        <v>-45.86</v>
      </c>
      <c r="D103" s="38">
        <f>D81</f>
        <v>-1290</v>
      </c>
      <c r="E103" s="38">
        <v>-877.77</v>
      </c>
      <c r="F103" s="38">
        <v>-578.6</v>
      </c>
      <c r="G103" s="50">
        <f t="shared" si="4"/>
        <v>65.900000000000006</v>
      </c>
      <c r="H103" s="9"/>
    </row>
    <row r="104" spans="1:8" s="11" customFormat="1" ht="27" customHeight="1">
      <c r="A104" s="64" t="s">
        <v>34</v>
      </c>
      <c r="B104" s="22">
        <v>330</v>
      </c>
      <c r="C104" s="38">
        <f>C98</f>
        <v>0</v>
      </c>
      <c r="D104" s="38">
        <f>D98</f>
        <v>-3215.8999999999996</v>
      </c>
      <c r="E104" s="38">
        <v>-111.05999999999999</v>
      </c>
      <c r="F104" s="38">
        <v>-1288.7</v>
      </c>
      <c r="G104" s="50">
        <f t="shared" si="4"/>
        <v>1160.4000000000001</v>
      </c>
      <c r="H104" s="9"/>
    </row>
    <row r="105" spans="1:8" s="11" customFormat="1" ht="28.5" customHeight="1">
      <c r="A105" s="64" t="s">
        <v>38</v>
      </c>
      <c r="B105" s="22">
        <v>340</v>
      </c>
      <c r="C105" s="38">
        <f>C73-C101-C102-C103-C104</f>
        <v>-5.1499999999999915</v>
      </c>
      <c r="D105" s="38">
        <f>D73-D101-D102-D103-D104</f>
        <v>-3551.2999999999993</v>
      </c>
      <c r="E105" s="38">
        <v>-1791.2800000000011</v>
      </c>
      <c r="F105" s="38">
        <v>-621.50000000000023</v>
      </c>
      <c r="G105" s="50">
        <f t="shared" si="4"/>
        <v>34.700000000000003</v>
      </c>
      <c r="H105" s="9"/>
    </row>
    <row r="106" spans="1:8" s="11" customFormat="1" ht="31.5" customHeight="1">
      <c r="A106" s="65" t="s">
        <v>117</v>
      </c>
      <c r="B106" s="22">
        <v>350</v>
      </c>
      <c r="C106" s="39">
        <f>SUM(C101:C105)</f>
        <v>-259.52</v>
      </c>
      <c r="D106" s="40">
        <f>SUM(D101:D105)</f>
        <v>-15682.4</v>
      </c>
      <c r="E106" s="40">
        <v>-10164.880000000001</v>
      </c>
      <c r="F106" s="40">
        <v>-6971.3</v>
      </c>
      <c r="G106" s="50">
        <f t="shared" si="4"/>
        <v>68.599999999999994</v>
      </c>
      <c r="H106" s="9"/>
    </row>
    <row r="107" spans="1:8" s="11" customFormat="1" ht="31.5" customHeight="1">
      <c r="A107" s="78" t="s">
        <v>118</v>
      </c>
      <c r="B107" s="30"/>
      <c r="C107" s="31"/>
      <c r="D107" s="34"/>
      <c r="E107" s="31"/>
      <c r="F107" s="31"/>
      <c r="G107" s="32"/>
      <c r="H107" s="9"/>
    </row>
    <row r="108" spans="1:8" s="11" customFormat="1" ht="29.25" customHeight="1">
      <c r="A108" s="33" t="s">
        <v>99</v>
      </c>
      <c r="B108" s="22">
        <v>360</v>
      </c>
      <c r="C108" s="64"/>
      <c r="D108" s="40"/>
      <c r="E108" s="64"/>
      <c r="F108" s="64"/>
      <c r="G108" s="64"/>
      <c r="H108" s="9"/>
    </row>
    <row r="109" spans="1:8" s="11" customFormat="1" ht="24.75" customHeight="1">
      <c r="A109" s="94" t="s">
        <v>92</v>
      </c>
      <c r="B109" s="95"/>
      <c r="C109" s="95"/>
      <c r="D109" s="95"/>
      <c r="E109" s="95"/>
      <c r="F109" s="95"/>
      <c r="G109" s="96"/>
      <c r="H109" s="9"/>
    </row>
    <row r="110" spans="1:8" s="11" customFormat="1" ht="26.25" customHeight="1">
      <c r="A110" s="64" t="s">
        <v>101</v>
      </c>
      <c r="B110" s="22">
        <v>400</v>
      </c>
      <c r="C110" s="48">
        <v>0</v>
      </c>
      <c r="D110" s="40">
        <v>5809.3</v>
      </c>
      <c r="E110" s="40">
        <v>0</v>
      </c>
      <c r="F110" s="40">
        <v>169.3</v>
      </c>
      <c r="G110" s="50"/>
      <c r="H110" s="9"/>
    </row>
    <row r="111" spans="1:8" s="11" customFormat="1" ht="37.5" customHeight="1">
      <c r="A111" s="64" t="s">
        <v>105</v>
      </c>
      <c r="B111" s="22">
        <v>410</v>
      </c>
      <c r="C111" s="40">
        <v>0</v>
      </c>
      <c r="D111" s="40">
        <v>5809.3</v>
      </c>
      <c r="E111" s="40">
        <v>0</v>
      </c>
      <c r="F111" s="40">
        <v>169.3</v>
      </c>
      <c r="G111" s="50"/>
      <c r="H111" s="9"/>
    </row>
    <row r="112" spans="1:8" s="11" customFormat="1" ht="27" customHeight="1">
      <c r="A112" s="65" t="s">
        <v>114</v>
      </c>
      <c r="B112" s="23">
        <v>420</v>
      </c>
      <c r="C112" s="40">
        <v>0</v>
      </c>
      <c r="D112" s="40">
        <v>5809.3</v>
      </c>
      <c r="E112" s="40">
        <v>0</v>
      </c>
      <c r="F112" s="40">
        <v>169.3</v>
      </c>
      <c r="G112" s="50"/>
      <c r="H112" s="9"/>
    </row>
    <row r="113" spans="1:8" s="11" customFormat="1" ht="24" customHeight="1">
      <c r="A113" s="64" t="s">
        <v>106</v>
      </c>
      <c r="B113" s="21">
        <v>430</v>
      </c>
      <c r="C113" s="40"/>
      <c r="D113" s="40">
        <v>0</v>
      </c>
      <c r="E113" s="40">
        <v>0</v>
      </c>
      <c r="F113" s="40">
        <v>0</v>
      </c>
      <c r="G113" s="50"/>
      <c r="H113" s="9"/>
    </row>
    <row r="114" spans="1:8" s="11" customFormat="1" ht="24" customHeight="1">
      <c r="A114" s="64" t="s">
        <v>107</v>
      </c>
      <c r="B114" s="23">
        <v>440</v>
      </c>
      <c r="C114" s="40">
        <v>0</v>
      </c>
      <c r="D114" s="40">
        <v>5809.3</v>
      </c>
      <c r="E114" s="40">
        <v>0</v>
      </c>
      <c r="F114" s="40">
        <v>169.3</v>
      </c>
      <c r="G114" s="50"/>
      <c r="H114" s="9"/>
    </row>
    <row r="115" spans="1:8" s="11" customFormat="1" ht="24.75" customHeight="1">
      <c r="A115" s="64" t="s">
        <v>108</v>
      </c>
      <c r="B115" s="21">
        <v>450</v>
      </c>
      <c r="C115" s="40"/>
      <c r="D115" s="40">
        <v>0</v>
      </c>
      <c r="E115" s="40">
        <v>0</v>
      </c>
      <c r="F115" s="40">
        <v>0</v>
      </c>
      <c r="G115" s="50"/>
      <c r="H115" s="9"/>
    </row>
    <row r="116" spans="1:8" s="11" customFormat="1" ht="25.5" customHeight="1">
      <c r="A116" s="64" t="s">
        <v>109</v>
      </c>
      <c r="B116" s="23">
        <v>460</v>
      </c>
      <c r="C116" s="40"/>
      <c r="D116" s="40">
        <v>0</v>
      </c>
      <c r="E116" s="40">
        <v>0</v>
      </c>
      <c r="F116" s="40">
        <v>0</v>
      </c>
      <c r="G116" s="50"/>
      <c r="H116" s="9"/>
    </row>
    <row r="117" spans="1:8" s="11" customFormat="1" ht="36.75" customHeight="1">
      <c r="A117" s="64" t="s">
        <v>110</v>
      </c>
      <c r="B117" s="21">
        <v>470</v>
      </c>
      <c r="C117" s="40"/>
      <c r="D117" s="40">
        <v>0</v>
      </c>
      <c r="E117" s="40">
        <v>0</v>
      </c>
      <c r="F117" s="40">
        <v>0</v>
      </c>
      <c r="G117" s="50"/>
      <c r="H117" s="9"/>
    </row>
    <row r="118" spans="1:8" s="11" customFormat="1" ht="26.25" customHeight="1">
      <c r="A118" s="64" t="s">
        <v>111</v>
      </c>
      <c r="B118" s="22">
        <v>480</v>
      </c>
      <c r="C118" s="40"/>
      <c r="D118" s="40">
        <v>0</v>
      </c>
      <c r="E118" s="40">
        <v>0</v>
      </c>
      <c r="F118" s="40">
        <v>0</v>
      </c>
      <c r="G118" s="50"/>
      <c r="H118" s="9"/>
    </row>
    <row r="119" spans="1:8" s="11" customFormat="1" ht="29.25" customHeight="1">
      <c r="A119" s="94" t="s">
        <v>93</v>
      </c>
      <c r="B119" s="95"/>
      <c r="C119" s="95"/>
      <c r="D119" s="95"/>
      <c r="E119" s="95"/>
      <c r="F119" s="95"/>
      <c r="G119" s="96"/>
      <c r="H119" s="9"/>
    </row>
    <row r="120" spans="1:8" s="11" customFormat="1" ht="22.5" customHeight="1">
      <c r="A120" s="64" t="s">
        <v>102</v>
      </c>
      <c r="B120" s="22">
        <v>500</v>
      </c>
      <c r="C120" s="64">
        <v>0</v>
      </c>
      <c r="D120" s="64">
        <v>0</v>
      </c>
      <c r="E120" s="64">
        <v>0</v>
      </c>
      <c r="F120" s="64">
        <v>0</v>
      </c>
      <c r="G120" s="50"/>
      <c r="H120" s="9"/>
    </row>
    <row r="121" spans="1:8" s="11" customFormat="1" ht="27" customHeight="1">
      <c r="A121" s="19" t="s">
        <v>39</v>
      </c>
      <c r="B121" s="22">
        <v>510</v>
      </c>
      <c r="C121" s="40"/>
      <c r="D121" s="40">
        <v>0</v>
      </c>
      <c r="E121" s="40">
        <v>0</v>
      </c>
      <c r="F121" s="40">
        <v>0</v>
      </c>
      <c r="G121" s="50"/>
      <c r="H121" s="9"/>
    </row>
    <row r="122" spans="1:8" s="11" customFormat="1" ht="26.25" customHeight="1">
      <c r="A122" s="19" t="s">
        <v>40</v>
      </c>
      <c r="B122" s="22">
        <v>520</v>
      </c>
      <c r="C122" s="40"/>
      <c r="D122" s="40">
        <v>0</v>
      </c>
      <c r="E122" s="40">
        <v>0</v>
      </c>
      <c r="F122" s="40">
        <v>0</v>
      </c>
      <c r="G122" s="50"/>
      <c r="H122" s="9"/>
    </row>
    <row r="123" spans="1:8" s="11" customFormat="1" ht="24.75" customHeight="1">
      <c r="A123" s="19" t="s">
        <v>41</v>
      </c>
      <c r="B123" s="22">
        <v>530</v>
      </c>
      <c r="C123" s="40"/>
      <c r="D123" s="40">
        <v>0</v>
      </c>
      <c r="E123" s="40">
        <v>0</v>
      </c>
      <c r="F123" s="40">
        <v>0</v>
      </c>
      <c r="G123" s="50"/>
      <c r="H123" s="9"/>
    </row>
    <row r="124" spans="1:8" s="11" customFormat="1" ht="26.25" customHeight="1">
      <c r="A124" s="64" t="s">
        <v>42</v>
      </c>
      <c r="B124" s="22">
        <v>540</v>
      </c>
      <c r="C124" s="40"/>
      <c r="D124" s="40">
        <v>0</v>
      </c>
      <c r="E124" s="40">
        <v>0</v>
      </c>
      <c r="F124" s="40">
        <v>0</v>
      </c>
      <c r="G124" s="50"/>
      <c r="H124" s="9"/>
    </row>
    <row r="125" spans="1:8" s="11" customFormat="1" ht="23.25" customHeight="1">
      <c r="A125" s="64" t="s">
        <v>103</v>
      </c>
      <c r="B125" s="22">
        <v>550</v>
      </c>
      <c r="C125" s="64">
        <v>0</v>
      </c>
      <c r="D125" s="64">
        <v>0</v>
      </c>
      <c r="E125" s="64">
        <v>0</v>
      </c>
      <c r="F125" s="64">
        <v>0</v>
      </c>
      <c r="G125" s="50"/>
      <c r="H125" s="9"/>
    </row>
    <row r="126" spans="1:8" s="11" customFormat="1" ht="22.5" customHeight="1">
      <c r="A126" s="19" t="s">
        <v>39</v>
      </c>
      <c r="B126" s="22">
        <v>560</v>
      </c>
      <c r="C126" s="40"/>
      <c r="D126" s="40">
        <v>0</v>
      </c>
      <c r="E126" s="40">
        <v>0</v>
      </c>
      <c r="F126" s="40">
        <v>0</v>
      </c>
      <c r="G126" s="50"/>
      <c r="H126" s="9"/>
    </row>
    <row r="127" spans="1:8" s="11" customFormat="1" ht="24" customHeight="1">
      <c r="A127" s="19" t="s">
        <v>40</v>
      </c>
      <c r="B127" s="22">
        <v>570</v>
      </c>
      <c r="C127" s="40"/>
      <c r="D127" s="40">
        <v>0</v>
      </c>
      <c r="E127" s="40">
        <v>0</v>
      </c>
      <c r="F127" s="40">
        <v>0</v>
      </c>
      <c r="G127" s="50"/>
      <c r="H127" s="9"/>
    </row>
    <row r="128" spans="1:8" s="11" customFormat="1" ht="22.5" customHeight="1">
      <c r="A128" s="19" t="s">
        <v>41</v>
      </c>
      <c r="B128" s="22">
        <v>580</v>
      </c>
      <c r="C128" s="40"/>
      <c r="D128" s="40">
        <v>0</v>
      </c>
      <c r="E128" s="40">
        <v>0</v>
      </c>
      <c r="F128" s="40">
        <v>0</v>
      </c>
      <c r="G128" s="50"/>
      <c r="H128" s="9"/>
    </row>
    <row r="129" spans="1:8" s="11" customFormat="1" ht="24.75" customHeight="1">
      <c r="A129" s="64" t="s">
        <v>35</v>
      </c>
      <c r="B129" s="22">
        <v>590</v>
      </c>
      <c r="C129" s="40"/>
      <c r="D129" s="40">
        <v>0</v>
      </c>
      <c r="E129" s="40">
        <v>0</v>
      </c>
      <c r="F129" s="40">
        <v>0</v>
      </c>
      <c r="G129" s="50"/>
      <c r="H129" s="9"/>
    </row>
    <row r="130" spans="1:8" ht="26.25" customHeight="1">
      <c r="A130" s="36" t="s">
        <v>43</v>
      </c>
      <c r="B130" s="66">
        <v>600</v>
      </c>
      <c r="C130" s="39">
        <f>C46+C120</f>
        <v>259.52</v>
      </c>
      <c r="D130" s="39">
        <f>D46+D120</f>
        <v>13615.1</v>
      </c>
      <c r="E130" s="39">
        <f>E46+E120</f>
        <v>8455.64</v>
      </c>
      <c r="F130" s="39">
        <f t="shared" ref="F130" si="5">F46+F120+F125+F129</f>
        <v>6139.6</v>
      </c>
      <c r="G130" s="50">
        <f t="shared" ref="G120:G132" si="6">ROUND(F130/E130*100,1)</f>
        <v>72.599999999999994</v>
      </c>
      <c r="H130" s="9"/>
    </row>
    <row r="131" spans="1:8" ht="27" customHeight="1">
      <c r="A131" s="36" t="s">
        <v>44</v>
      </c>
      <c r="B131" s="66">
        <v>700</v>
      </c>
      <c r="C131" s="39">
        <f>C73</f>
        <v>-259.52</v>
      </c>
      <c r="D131" s="39">
        <f t="shared" ref="D131:F131" si="7">D73</f>
        <v>-15682.4</v>
      </c>
      <c r="E131" s="39">
        <f t="shared" si="7"/>
        <v>-10164.879999999999</v>
      </c>
      <c r="F131" s="39">
        <f t="shared" si="7"/>
        <v>-6971.3</v>
      </c>
      <c r="G131" s="50">
        <f t="shared" si="6"/>
        <v>68.599999999999994</v>
      </c>
      <c r="H131" s="9"/>
    </row>
    <row r="132" spans="1:8" ht="25.5" customHeight="1">
      <c r="A132" s="36" t="s">
        <v>64</v>
      </c>
      <c r="B132" s="66">
        <v>750</v>
      </c>
      <c r="C132" s="39">
        <f>C130+C131</f>
        <v>0</v>
      </c>
      <c r="D132" s="39">
        <f t="shared" ref="D132:F132" si="8">D130+D131</f>
        <v>-2067.2999999999993</v>
      </c>
      <c r="E132" s="39">
        <f t="shared" si="8"/>
        <v>-1709.2399999999998</v>
      </c>
      <c r="F132" s="39">
        <f t="shared" si="8"/>
        <v>-831.69999999999982</v>
      </c>
      <c r="G132" s="50">
        <f t="shared" si="6"/>
        <v>48.7</v>
      </c>
      <c r="H132" s="9"/>
    </row>
    <row r="133" spans="1:8" ht="27.75" customHeight="1">
      <c r="A133" s="19" t="s">
        <v>150</v>
      </c>
      <c r="B133" s="73"/>
      <c r="C133" s="72"/>
      <c r="D133" s="72">
        <v>-108.8</v>
      </c>
      <c r="E133" s="72"/>
      <c r="F133" s="72"/>
      <c r="G133" s="50"/>
      <c r="H133" s="13"/>
    </row>
    <row r="134" spans="1:8" s="52" customFormat="1" ht="27.75" customHeight="1">
      <c r="A134" s="19" t="s">
        <v>151</v>
      </c>
      <c r="B134" s="73"/>
      <c r="C134" s="72">
        <f t="shared" ref="C134" si="9">C132-C133</f>
        <v>0</v>
      </c>
      <c r="D134" s="72">
        <f>D132+D133</f>
        <v>-2176.0999999999995</v>
      </c>
      <c r="E134" s="72">
        <f t="shared" ref="E134:F134" si="10">E132+E133</f>
        <v>-1709.2399999999998</v>
      </c>
      <c r="F134" s="72">
        <f t="shared" si="10"/>
        <v>-831.69999999999982</v>
      </c>
      <c r="G134" s="50"/>
      <c r="H134" s="13"/>
    </row>
    <row r="135" spans="1:8" ht="24.75" customHeight="1">
      <c r="A135" s="97" t="s">
        <v>94</v>
      </c>
      <c r="B135" s="97"/>
      <c r="C135" s="39"/>
      <c r="D135" s="41"/>
      <c r="E135" s="41"/>
      <c r="F135" s="41"/>
      <c r="G135" s="50"/>
      <c r="H135" s="13"/>
    </row>
    <row r="136" spans="1:8" ht="24.75" customHeight="1">
      <c r="A136" s="27" t="s">
        <v>89</v>
      </c>
      <c r="B136" s="28">
        <v>800</v>
      </c>
      <c r="C136" s="75">
        <v>2</v>
      </c>
      <c r="D136" s="75">
        <v>54</v>
      </c>
      <c r="E136" s="75">
        <v>73</v>
      </c>
      <c r="F136" s="75">
        <v>54</v>
      </c>
      <c r="G136" s="50">
        <f t="shared" ref="G135:G143" si="11">ROUND(F136/E136*100,1)</f>
        <v>74</v>
      </c>
      <c r="H136" s="13"/>
    </row>
    <row r="137" spans="1:8" ht="27" hidden="1" customHeight="1">
      <c r="A137" s="27" t="s">
        <v>76</v>
      </c>
      <c r="B137" s="28"/>
      <c r="C137" s="75"/>
      <c r="D137" s="75">
        <v>0</v>
      </c>
      <c r="E137" s="75"/>
      <c r="F137" s="75"/>
      <c r="G137" s="50" t="e">
        <f t="shared" si="11"/>
        <v>#DIV/0!</v>
      </c>
      <c r="H137" s="13"/>
    </row>
    <row r="138" spans="1:8" ht="27" hidden="1" customHeight="1">
      <c r="A138" s="27" t="s">
        <v>77</v>
      </c>
      <c r="B138" s="28"/>
      <c r="C138" s="75"/>
      <c r="D138" s="75">
        <v>0</v>
      </c>
      <c r="E138" s="75"/>
      <c r="F138" s="75"/>
      <c r="G138" s="50" t="e">
        <f t="shared" si="11"/>
        <v>#DIV/0!</v>
      </c>
      <c r="H138" s="13"/>
    </row>
    <row r="139" spans="1:8" ht="27" hidden="1" customHeight="1">
      <c r="A139" s="27" t="s">
        <v>78</v>
      </c>
      <c r="B139" s="28"/>
      <c r="C139" s="75"/>
      <c r="D139" s="75">
        <v>0</v>
      </c>
      <c r="E139" s="75"/>
      <c r="F139" s="75"/>
      <c r="G139" s="50" t="e">
        <f t="shared" si="11"/>
        <v>#DIV/0!</v>
      </c>
      <c r="H139" s="13"/>
    </row>
    <row r="140" spans="1:8" ht="27" hidden="1" customHeight="1">
      <c r="A140" s="27"/>
      <c r="B140" s="28"/>
      <c r="C140" s="75"/>
      <c r="D140" s="75">
        <v>0</v>
      </c>
      <c r="E140" s="75"/>
      <c r="F140" s="75"/>
      <c r="G140" s="50" t="e">
        <f t="shared" si="11"/>
        <v>#DIV/0!</v>
      </c>
      <c r="H140" s="13"/>
    </row>
    <row r="141" spans="1:8" ht="26.25" customHeight="1">
      <c r="A141" s="27" t="s">
        <v>82</v>
      </c>
      <c r="B141" s="28">
        <v>810</v>
      </c>
      <c r="C141" s="75">
        <v>2</v>
      </c>
      <c r="D141" s="75">
        <v>54</v>
      </c>
      <c r="E141" s="75">
        <v>73</v>
      </c>
      <c r="F141" s="75">
        <v>54</v>
      </c>
      <c r="G141" s="50">
        <f t="shared" si="11"/>
        <v>74</v>
      </c>
      <c r="H141" s="13"/>
    </row>
    <row r="142" spans="1:8" ht="23.25" customHeight="1">
      <c r="A142" s="64" t="s">
        <v>90</v>
      </c>
      <c r="B142" s="20">
        <v>820</v>
      </c>
      <c r="C142" s="47">
        <v>149.19999999999999</v>
      </c>
      <c r="D142" s="47">
        <v>22553.3</v>
      </c>
      <c r="E142" s="47"/>
      <c r="F142" s="47">
        <v>22553.3</v>
      </c>
      <c r="G142" s="50"/>
      <c r="H142" s="13"/>
    </row>
    <row r="143" spans="1:8" ht="24.75" customHeight="1">
      <c r="A143" s="82" t="s">
        <v>91</v>
      </c>
      <c r="B143" s="21">
        <v>830</v>
      </c>
      <c r="C143" s="72">
        <f t="shared" ref="C143:F143" si="12">C104</f>
        <v>0</v>
      </c>
      <c r="D143" s="72">
        <f t="shared" si="12"/>
        <v>-3215.8999999999996</v>
      </c>
      <c r="E143" s="72">
        <f t="shared" si="12"/>
        <v>-111.05999999999999</v>
      </c>
      <c r="F143" s="72">
        <f t="shared" si="12"/>
        <v>-1288.7</v>
      </c>
      <c r="G143" s="50">
        <f t="shared" si="11"/>
        <v>1160.4000000000001</v>
      </c>
      <c r="H143" s="13"/>
    </row>
    <row r="144" spans="1:8" ht="27.75" hidden="1" customHeight="1">
      <c r="A144" s="82"/>
      <c r="B144" s="20">
        <v>840</v>
      </c>
      <c r="C144" s="63"/>
      <c r="D144" s="63"/>
      <c r="E144" s="63"/>
      <c r="F144" s="63"/>
      <c r="G144" s="63"/>
      <c r="H144" s="13"/>
    </row>
    <row r="145" spans="1:8" ht="9.75" customHeight="1">
      <c r="A145" s="14"/>
      <c r="B145" s="15"/>
      <c r="C145" s="58"/>
      <c r="D145" s="58"/>
      <c r="E145" s="58"/>
      <c r="F145" s="58"/>
      <c r="G145" s="58"/>
      <c r="H145" s="13"/>
    </row>
    <row r="146" spans="1:8" ht="16.5" hidden="1" customHeight="1">
      <c r="A146" s="14"/>
      <c r="C146" s="16"/>
      <c r="D146" s="60"/>
      <c r="E146" s="60"/>
      <c r="F146" s="60"/>
      <c r="G146" s="60"/>
    </row>
    <row r="147" spans="1:8" ht="21.75" customHeight="1">
      <c r="A147" s="17"/>
      <c r="C147" s="16"/>
      <c r="D147" s="60"/>
      <c r="E147" s="60"/>
      <c r="F147" s="60"/>
      <c r="G147" s="60"/>
    </row>
    <row r="148" spans="1:8" ht="41.25" customHeight="1">
      <c r="A148" s="37" t="s">
        <v>125</v>
      </c>
      <c r="B148" s="15"/>
      <c r="C148" s="98"/>
      <c r="D148" s="98"/>
      <c r="E148" s="61"/>
      <c r="F148" s="51" t="s">
        <v>126</v>
      </c>
      <c r="G148" s="51"/>
      <c r="H148" s="57"/>
    </row>
    <row r="149" spans="1:8" s="11" customFormat="1" ht="25.5" customHeight="1">
      <c r="A149" s="59" t="s">
        <v>127</v>
      </c>
      <c r="B149" s="52"/>
      <c r="C149" s="92" t="s">
        <v>45</v>
      </c>
      <c r="D149" s="92"/>
      <c r="E149" s="62"/>
      <c r="F149" s="69" t="s">
        <v>46</v>
      </c>
      <c r="G149" s="69"/>
      <c r="H149" s="52"/>
    </row>
    <row r="150" spans="1:8" s="11" customFormat="1" ht="31.5" customHeight="1">
      <c r="A150" s="17"/>
      <c r="B150" s="59"/>
      <c r="C150" s="16"/>
      <c r="D150" s="60"/>
      <c r="E150" s="60"/>
      <c r="F150" s="60"/>
      <c r="G150" s="60"/>
    </row>
    <row r="151" spans="1:8" s="11" customFormat="1" ht="20.100000000000001" customHeight="1">
      <c r="A151" s="76"/>
      <c r="B151" s="52"/>
      <c r="C151" s="92"/>
      <c r="D151" s="92"/>
      <c r="E151" s="62"/>
      <c r="F151" s="92"/>
      <c r="G151" s="92"/>
    </row>
    <row r="152" spans="1:8" ht="20.100000000000001" customHeight="1">
      <c r="A152" s="14"/>
      <c r="C152" s="16"/>
      <c r="D152" s="60"/>
      <c r="E152" s="60"/>
      <c r="F152" s="60"/>
      <c r="G152" s="60"/>
    </row>
    <row r="153" spans="1:8">
      <c r="A153" s="14"/>
      <c r="C153" s="16"/>
      <c r="D153" s="60"/>
      <c r="E153" s="60"/>
      <c r="F153" s="60"/>
      <c r="G153" s="60"/>
    </row>
    <row r="154" spans="1:8">
      <c r="A154" s="14"/>
      <c r="C154" s="16"/>
      <c r="D154" s="60"/>
      <c r="E154" s="60"/>
      <c r="F154" s="60"/>
      <c r="G154" s="60"/>
    </row>
    <row r="155" spans="1:8">
      <c r="A155" s="14"/>
      <c r="C155" s="16"/>
      <c r="D155" s="60"/>
      <c r="E155" s="60"/>
      <c r="F155" s="60"/>
      <c r="G155" s="60"/>
    </row>
    <row r="156" spans="1:8">
      <c r="A156" s="14"/>
      <c r="C156" s="16"/>
      <c r="D156" s="60"/>
      <c r="E156" s="60"/>
      <c r="F156" s="60"/>
      <c r="G156" s="60"/>
    </row>
    <row r="157" spans="1:8">
      <c r="A157" s="14"/>
      <c r="C157" s="16"/>
      <c r="D157" s="60"/>
      <c r="E157" s="60"/>
      <c r="F157" s="60"/>
      <c r="G157" s="60"/>
    </row>
    <row r="158" spans="1:8">
      <c r="A158" s="14"/>
      <c r="C158" s="16"/>
      <c r="D158" s="60"/>
      <c r="E158" s="60"/>
      <c r="F158" s="60"/>
      <c r="G158" s="60"/>
    </row>
    <row r="159" spans="1:8">
      <c r="A159" s="14"/>
      <c r="C159" s="16"/>
      <c r="D159" s="60"/>
      <c r="E159" s="60"/>
      <c r="F159" s="60"/>
      <c r="G159" s="60"/>
    </row>
    <row r="160" spans="1:8">
      <c r="A160" s="14"/>
      <c r="C160" s="16"/>
      <c r="D160" s="60"/>
      <c r="E160" s="60"/>
      <c r="F160" s="60"/>
      <c r="G160" s="60"/>
    </row>
    <row r="161" spans="1:7">
      <c r="A161" s="14"/>
      <c r="C161" s="16"/>
      <c r="D161" s="60"/>
      <c r="E161" s="60"/>
      <c r="F161" s="60"/>
      <c r="G161" s="60"/>
    </row>
    <row r="162" spans="1:7">
      <c r="A162" s="14"/>
      <c r="C162" s="16"/>
      <c r="D162" s="60"/>
      <c r="E162" s="60"/>
      <c r="F162" s="60"/>
      <c r="G162" s="60"/>
    </row>
    <row r="163" spans="1:7">
      <c r="A163" s="14"/>
      <c r="C163" s="16"/>
      <c r="D163" s="60"/>
      <c r="E163" s="60"/>
      <c r="F163" s="60"/>
      <c r="G163" s="60"/>
    </row>
    <row r="164" spans="1:7">
      <c r="A164" s="14"/>
      <c r="C164" s="16"/>
      <c r="D164" s="60"/>
      <c r="E164" s="60"/>
      <c r="F164" s="60"/>
      <c r="G164" s="60"/>
    </row>
    <row r="165" spans="1:7">
      <c r="A165" s="14"/>
      <c r="C165" s="16"/>
      <c r="D165" s="60"/>
      <c r="E165" s="60"/>
      <c r="F165" s="60"/>
      <c r="G165" s="60"/>
    </row>
    <row r="166" spans="1:7">
      <c r="A166" s="14"/>
      <c r="C166" s="16"/>
      <c r="D166" s="60"/>
      <c r="E166" s="60"/>
      <c r="F166" s="60"/>
      <c r="G166" s="60"/>
    </row>
    <row r="167" spans="1:7">
      <c r="A167" s="14"/>
      <c r="C167" s="16"/>
      <c r="D167" s="60"/>
      <c r="E167" s="60"/>
      <c r="F167" s="60"/>
      <c r="G167" s="60"/>
    </row>
    <row r="168" spans="1:7">
      <c r="A168" s="14"/>
      <c r="C168" s="16"/>
      <c r="D168" s="60"/>
      <c r="E168" s="60"/>
      <c r="F168" s="60"/>
      <c r="G168" s="60"/>
    </row>
    <row r="169" spans="1:7">
      <c r="A169" s="14"/>
      <c r="C169" s="16"/>
      <c r="D169" s="60"/>
      <c r="E169" s="60"/>
      <c r="F169" s="60"/>
      <c r="G169" s="60"/>
    </row>
    <row r="170" spans="1:7">
      <c r="A170" s="14"/>
      <c r="C170" s="16"/>
      <c r="D170" s="60"/>
      <c r="E170" s="60"/>
      <c r="F170" s="60"/>
      <c r="G170" s="60"/>
    </row>
    <row r="171" spans="1:7">
      <c r="A171" s="14"/>
      <c r="C171" s="16"/>
      <c r="D171" s="60"/>
      <c r="E171" s="60"/>
      <c r="F171" s="60"/>
      <c r="G171" s="60"/>
    </row>
    <row r="172" spans="1:7">
      <c r="A172" s="14"/>
      <c r="C172" s="16"/>
      <c r="D172" s="60"/>
      <c r="E172" s="60"/>
      <c r="F172" s="60"/>
      <c r="G172" s="60"/>
    </row>
    <row r="173" spans="1:7">
      <c r="A173" s="14"/>
      <c r="C173" s="16"/>
      <c r="D173" s="60"/>
      <c r="E173" s="60"/>
      <c r="F173" s="60"/>
      <c r="G173" s="60"/>
    </row>
    <row r="174" spans="1:7">
      <c r="A174" s="14"/>
      <c r="C174" s="16"/>
      <c r="D174" s="60"/>
      <c r="E174" s="60"/>
      <c r="F174" s="60"/>
      <c r="G174" s="60"/>
    </row>
    <row r="175" spans="1:7">
      <c r="A175" s="14"/>
      <c r="C175" s="16"/>
      <c r="D175" s="60"/>
      <c r="E175" s="60"/>
      <c r="F175" s="60"/>
      <c r="G175" s="60"/>
    </row>
    <row r="176" spans="1:7">
      <c r="A176" s="14"/>
      <c r="C176" s="16"/>
      <c r="D176" s="60"/>
      <c r="E176" s="60"/>
      <c r="F176" s="60"/>
      <c r="G176" s="60"/>
    </row>
    <row r="177" spans="1:7">
      <c r="A177" s="14"/>
      <c r="C177" s="16"/>
      <c r="D177" s="60"/>
      <c r="E177" s="60"/>
      <c r="F177" s="60"/>
      <c r="G177" s="60"/>
    </row>
    <row r="178" spans="1:7">
      <c r="A178" s="14"/>
      <c r="C178" s="16"/>
      <c r="D178" s="60"/>
      <c r="E178" s="60"/>
      <c r="F178" s="60"/>
      <c r="G178" s="60"/>
    </row>
    <row r="179" spans="1:7">
      <c r="A179" s="14"/>
      <c r="C179" s="16"/>
      <c r="D179" s="60"/>
      <c r="E179" s="60"/>
      <c r="F179" s="60"/>
      <c r="G179" s="60"/>
    </row>
    <row r="180" spans="1:7">
      <c r="A180" s="14"/>
      <c r="C180" s="16"/>
      <c r="D180" s="60"/>
      <c r="E180" s="60"/>
      <c r="F180" s="60"/>
      <c r="G180" s="60"/>
    </row>
    <row r="181" spans="1:7">
      <c r="A181" s="14"/>
      <c r="C181" s="16"/>
      <c r="D181" s="60"/>
      <c r="E181" s="60"/>
      <c r="F181" s="60"/>
      <c r="G181" s="60"/>
    </row>
    <row r="182" spans="1:7">
      <c r="A182" s="14"/>
      <c r="C182" s="16"/>
      <c r="D182" s="60"/>
      <c r="E182" s="60"/>
      <c r="F182" s="60"/>
      <c r="G182" s="60"/>
    </row>
    <row r="183" spans="1:7">
      <c r="A183" s="14"/>
      <c r="C183" s="16"/>
      <c r="D183" s="60"/>
      <c r="E183" s="60"/>
      <c r="F183" s="60"/>
      <c r="G183" s="60"/>
    </row>
    <row r="184" spans="1:7">
      <c r="A184" s="14"/>
      <c r="C184" s="16"/>
      <c r="D184" s="60"/>
      <c r="E184" s="60"/>
      <c r="F184" s="60"/>
      <c r="G184" s="60"/>
    </row>
    <row r="185" spans="1:7">
      <c r="A185" s="14"/>
      <c r="C185" s="16"/>
      <c r="D185" s="60"/>
      <c r="E185" s="60"/>
      <c r="F185" s="60"/>
      <c r="G185" s="60"/>
    </row>
    <row r="186" spans="1:7">
      <c r="A186" s="14"/>
      <c r="C186" s="16"/>
      <c r="D186" s="60"/>
      <c r="E186" s="60"/>
      <c r="F186" s="60"/>
      <c r="G186" s="60"/>
    </row>
    <row r="187" spans="1:7">
      <c r="A187" s="14"/>
      <c r="C187" s="16"/>
      <c r="D187" s="60"/>
      <c r="E187" s="60"/>
      <c r="F187" s="60"/>
      <c r="G187" s="60"/>
    </row>
    <row r="188" spans="1:7">
      <c r="A188" s="14"/>
      <c r="C188" s="16"/>
      <c r="D188" s="60"/>
      <c r="E188" s="60"/>
      <c r="F188" s="60"/>
      <c r="G188" s="60"/>
    </row>
    <row r="189" spans="1:7">
      <c r="A189" s="14"/>
      <c r="C189" s="16"/>
      <c r="D189" s="60"/>
      <c r="E189" s="60"/>
      <c r="F189" s="60"/>
      <c r="G189" s="60"/>
    </row>
    <row r="190" spans="1:7">
      <c r="A190" s="14"/>
      <c r="C190" s="16"/>
      <c r="D190" s="60"/>
      <c r="E190" s="60"/>
      <c r="F190" s="60"/>
      <c r="G190" s="60"/>
    </row>
    <row r="191" spans="1:7">
      <c r="A191" s="14"/>
      <c r="C191" s="16"/>
      <c r="D191" s="60"/>
      <c r="E191" s="60"/>
      <c r="F191" s="60"/>
      <c r="G191" s="60"/>
    </row>
    <row r="192" spans="1:7">
      <c r="A192" s="14"/>
      <c r="C192" s="16"/>
      <c r="D192" s="60"/>
      <c r="E192" s="60"/>
      <c r="F192" s="60"/>
      <c r="G192" s="60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8"/>
    </row>
    <row r="289" spans="1:1">
      <c r="A289" s="18"/>
    </row>
    <row r="290" spans="1:1">
      <c r="A290" s="18"/>
    </row>
    <row r="291" spans="1:1">
      <c r="A291" s="18"/>
    </row>
    <row r="292" spans="1:1">
      <c r="A292" s="18"/>
    </row>
    <row r="293" spans="1:1">
      <c r="A293" s="18"/>
    </row>
    <row r="294" spans="1:1">
      <c r="A294" s="18"/>
    </row>
    <row r="295" spans="1:1">
      <c r="A295" s="18"/>
    </row>
    <row r="296" spans="1:1">
      <c r="A296" s="18"/>
    </row>
    <row r="297" spans="1:1">
      <c r="A297" s="18"/>
    </row>
    <row r="298" spans="1:1">
      <c r="A298" s="18"/>
    </row>
    <row r="299" spans="1:1">
      <c r="A299" s="18"/>
    </row>
    <row r="300" spans="1:1">
      <c r="A300" s="18"/>
    </row>
    <row r="301" spans="1:1">
      <c r="A301" s="18"/>
    </row>
    <row r="302" spans="1:1">
      <c r="A302" s="18"/>
    </row>
    <row r="303" spans="1:1">
      <c r="A303" s="18"/>
    </row>
    <row r="304" spans="1:1">
      <c r="A304" s="18"/>
    </row>
    <row r="305" spans="1:1">
      <c r="A305" s="18"/>
    </row>
    <row r="306" spans="1:1">
      <c r="A306" s="18"/>
    </row>
    <row r="307" spans="1:1">
      <c r="A307" s="18"/>
    </row>
    <row r="308" spans="1:1">
      <c r="A308" s="18"/>
    </row>
    <row r="309" spans="1:1">
      <c r="A309" s="18"/>
    </row>
    <row r="310" spans="1:1">
      <c r="A310" s="18"/>
    </row>
    <row r="311" spans="1:1">
      <c r="A311" s="18"/>
    </row>
    <row r="312" spans="1:1">
      <c r="A312" s="18"/>
    </row>
    <row r="313" spans="1:1">
      <c r="A313" s="18"/>
    </row>
    <row r="314" spans="1:1">
      <c r="A314" s="18"/>
    </row>
    <row r="315" spans="1:1">
      <c r="A315" s="18"/>
    </row>
    <row r="316" spans="1:1">
      <c r="A316" s="18"/>
    </row>
    <row r="317" spans="1:1">
      <c r="A317" s="18"/>
    </row>
    <row r="318" spans="1:1">
      <c r="A318" s="18"/>
    </row>
    <row r="319" spans="1:1">
      <c r="A319" s="18"/>
    </row>
    <row r="320" spans="1:1">
      <c r="A320" s="18"/>
    </row>
    <row r="321" spans="1:1">
      <c r="A321" s="18"/>
    </row>
    <row r="322" spans="1:1">
      <c r="A322" s="18"/>
    </row>
    <row r="323" spans="1:1">
      <c r="A323" s="18"/>
    </row>
    <row r="324" spans="1:1">
      <c r="A324" s="18"/>
    </row>
    <row r="325" spans="1:1">
      <c r="A325" s="18"/>
    </row>
    <row r="326" spans="1:1">
      <c r="A326" s="18"/>
    </row>
    <row r="327" spans="1:1">
      <c r="A327" s="18"/>
    </row>
    <row r="328" spans="1:1">
      <c r="A328" s="18"/>
    </row>
    <row r="329" spans="1:1">
      <c r="A329" s="18"/>
    </row>
    <row r="330" spans="1:1">
      <c r="A330" s="18"/>
    </row>
    <row r="331" spans="1:1">
      <c r="A331" s="18"/>
    </row>
    <row r="332" spans="1:1">
      <c r="A332" s="18"/>
    </row>
    <row r="333" spans="1:1">
      <c r="A333" s="18"/>
    </row>
    <row r="334" spans="1:1">
      <c r="A334" s="18"/>
    </row>
    <row r="335" spans="1:1">
      <c r="A335" s="18"/>
    </row>
    <row r="336" spans="1:1">
      <c r="A336" s="18"/>
    </row>
    <row r="337" spans="1:1">
      <c r="A337" s="18"/>
    </row>
    <row r="338" spans="1:1">
      <c r="A338" s="18"/>
    </row>
    <row r="339" spans="1:1">
      <c r="A339" s="18"/>
    </row>
    <row r="340" spans="1:1">
      <c r="A340" s="18"/>
    </row>
    <row r="341" spans="1:1">
      <c r="A341" s="18"/>
    </row>
    <row r="342" spans="1:1">
      <c r="A342" s="18"/>
    </row>
    <row r="343" spans="1:1">
      <c r="A343" s="18"/>
    </row>
    <row r="344" spans="1:1">
      <c r="A344" s="18"/>
    </row>
    <row r="345" spans="1:1">
      <c r="A345" s="18"/>
    </row>
    <row r="346" spans="1:1">
      <c r="A346" s="18"/>
    </row>
    <row r="347" spans="1:1">
      <c r="A347" s="18"/>
    </row>
    <row r="348" spans="1:1">
      <c r="A348" s="18"/>
    </row>
    <row r="349" spans="1:1">
      <c r="A349" s="18"/>
    </row>
    <row r="350" spans="1:1">
      <c r="A350" s="18"/>
    </row>
    <row r="351" spans="1:1">
      <c r="A351" s="18"/>
    </row>
    <row r="352" spans="1:1">
      <c r="A352" s="18"/>
    </row>
    <row r="353" spans="1:1">
      <c r="A353" s="18"/>
    </row>
    <row r="354" spans="1:1">
      <c r="A354" s="18"/>
    </row>
    <row r="355" spans="1:1">
      <c r="A355" s="18"/>
    </row>
    <row r="356" spans="1:1">
      <c r="A356" s="18"/>
    </row>
    <row r="357" spans="1:1">
      <c r="A357" s="18"/>
    </row>
    <row r="358" spans="1:1">
      <c r="A358" s="18"/>
    </row>
    <row r="359" spans="1:1">
      <c r="A359" s="18"/>
    </row>
  </sheetData>
  <mergeCells count="38">
    <mergeCell ref="B24:D24"/>
    <mergeCell ref="A39:G39"/>
    <mergeCell ref="A37:G37"/>
    <mergeCell ref="A38:G38"/>
    <mergeCell ref="B34:G34"/>
    <mergeCell ref="B27:E27"/>
    <mergeCell ref="H41:H42"/>
    <mergeCell ref="A44:G44"/>
    <mergeCell ref="A45:H45"/>
    <mergeCell ref="A100:G100"/>
    <mergeCell ref="D41:D42"/>
    <mergeCell ref="E41:G41"/>
    <mergeCell ref="E7:G7"/>
    <mergeCell ref="B22:D22"/>
    <mergeCell ref="F22:G22"/>
    <mergeCell ref="A36:G36"/>
    <mergeCell ref="B30:D30"/>
    <mergeCell ref="F19:G19"/>
    <mergeCell ref="E29:F29"/>
    <mergeCell ref="B31:D31"/>
    <mergeCell ref="B29:D29"/>
    <mergeCell ref="E30:F30"/>
    <mergeCell ref="B33:D33"/>
    <mergeCell ref="B32:G32"/>
    <mergeCell ref="B25:E25"/>
    <mergeCell ref="B26:E26"/>
    <mergeCell ref="B28:E28"/>
    <mergeCell ref="B23:E23"/>
    <mergeCell ref="C151:D151"/>
    <mergeCell ref="B41:B42"/>
    <mergeCell ref="C41:C42"/>
    <mergeCell ref="F151:G151"/>
    <mergeCell ref="A119:G119"/>
    <mergeCell ref="A135:B135"/>
    <mergeCell ref="C149:D149"/>
    <mergeCell ref="C148:D148"/>
    <mergeCell ref="A109:G109"/>
    <mergeCell ref="A41:A42"/>
  </mergeCells>
  <phoneticPr fontId="68" type="noConversion"/>
  <pageMargins left="1.3779527559055118" right="0.59055118110236227" top="1.299212598425197" bottom="0.47244094488188981" header="0.39370078740157483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I. Звіт фін план тис.грн</vt:lpstr>
      <vt:lpstr>'I. Звіт фін план тис.грн'!Заголовки_для_друку</vt:lpstr>
      <vt:lpstr>'I. Звіт фін план тис.грн'!Область_друку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Адмін</cp:lastModifiedBy>
  <cp:lastPrinted>2025-12-02T07:27:18Z</cp:lastPrinted>
  <dcterms:created xsi:type="dcterms:W3CDTF">2018-09-06T09:20:13Z</dcterms:created>
  <dcterms:modified xsi:type="dcterms:W3CDTF">2025-12-02T07:28:49Z</dcterms:modified>
</cp:coreProperties>
</file>