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390"/>
  </bookViews>
  <sheets>
    <sheet name="I. Звіт фін план тис.грн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23Graph_XGRAPH3" localSheetId="0" hidden="1">[1]GDP!#REF!</definedName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 localSheetId="0">#REF!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 localSheetId="0">#REF!</definedName>
    <definedName name="Cost_Category_National_ID">#REF!</definedName>
    <definedName name="Cе511" localSheetId="0">#REF!</definedName>
    <definedName name="Cе511">#REF!</definedName>
    <definedName name="d">'[9]МТР Газ України'!$B$4</definedName>
    <definedName name="dCPIb" localSheetId="0">[10]попер_роз!#REF!</definedName>
    <definedName name="dCPIb">[10]попер_роз!#REF!</definedName>
    <definedName name="dPPIb" localSheetId="0">[10]попер_роз!#REF!</definedName>
    <definedName name="dPPIb">[10]попер_роз!#REF!</definedName>
    <definedName name="ds" localSheetId="0">'[11]7  Інші витрати'!#REF!</definedName>
    <definedName name="ds">'[11]7  Інші витрати'!#REF!</definedName>
    <definedName name="Fact_Type_ID" localSheetId="0">#REF!</definedName>
    <definedName name="Fact_Type_ID">#REF!</definedName>
    <definedName name="G">'[12]МТР Газ України'!$B$1</definedName>
    <definedName name="ij1sssss" localSheetId="0">'[13]7  Інші витрати'!#REF!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 localSheetId="0">'[17]7  Інші витрати'!#REF!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 localSheetId="0">[14]!ShowFil</definedName>
    <definedName name="ShowFil">[14]!ShowFil</definedName>
    <definedName name="SU_ID" localSheetId="0">#REF!</definedName>
    <definedName name="SU_ID">#REF!</definedName>
    <definedName name="Time_ID">'[16]МТР Газ України'!$B$1</definedName>
    <definedName name="Time_ID_10" localSheetId="0">'[17]7  Інші витрати'!#REF!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 localSheetId="0">'[17]7  Інші витрати'!#REF!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 localSheetId="0">#REF!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 localSheetId="0">#REF!</definedName>
    <definedName name="yyyy">#REF!</definedName>
    <definedName name="zx">'[4]МТР Газ України'!$F$1</definedName>
    <definedName name="zxc">[5]Inform!$E$38</definedName>
    <definedName name="а" localSheetId="0">'[13]7  Інші витрати'!#REF!</definedName>
    <definedName name="а">'[13]7  Інші витрати'!#REF!</definedName>
    <definedName name="ав" localSheetId="0">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 localSheetId="0">'[27]БАЗА  '!#REF!</definedName>
    <definedName name="ватт">'[27]БАЗА  '!#REF!</definedName>
    <definedName name="Д">'[15]МТР Газ України'!$B$4</definedName>
    <definedName name="е" localSheetId="0">#REF!</definedName>
    <definedName name="е">#REF!</definedName>
    <definedName name="є" localSheetId="0">#REF!</definedName>
    <definedName name="є">#REF!</definedName>
    <definedName name="_xlnm.Print_Titles" localSheetId="0">'I. Звіт фін план тис.грн'!$41:$43</definedName>
    <definedName name="Заголовки_для_печати_МИ">'[28]1993'!$A$1:$IV$3,'[28]1993'!$A$1:$A$65536</definedName>
    <definedName name="і">[29]Inform!$F$2</definedName>
    <definedName name="ів" localSheetId="0">#REF!</definedName>
    <definedName name="ів">#REF!</definedName>
    <definedName name="ів___0" localSheetId="0">#REF!</definedName>
    <definedName name="ів___0">#REF!</definedName>
    <definedName name="ів_22" localSheetId="0">#REF!</definedName>
    <definedName name="ів_22">#REF!</definedName>
    <definedName name="ів_26" localSheetId="0">#REF!</definedName>
    <definedName name="ів_26">#REF!</definedName>
    <definedName name="іваіа" localSheetId="0">'[30]7  Інші витрати'!#REF!</definedName>
    <definedName name="іваіа">'[30]7  Інші витрати'!#REF!</definedName>
    <definedName name="іваф" localSheetId="0">#REF!</definedName>
    <definedName name="іваф">#REF!</definedName>
    <definedName name="івів">'[12]МТР Газ України'!$B$1</definedName>
    <definedName name="іцу">[23]Inform!$G$2</definedName>
    <definedName name="йуц" localSheetId="0">#REF!</definedName>
    <definedName name="йуц">#REF!</definedName>
    <definedName name="йцу" localSheetId="0">#REF!</definedName>
    <definedName name="йцу">#REF!</definedName>
    <definedName name="йцуйй" localSheetId="0">#REF!</definedName>
    <definedName name="йцуйй">#REF!</definedName>
    <definedName name="йцукц" localSheetId="0">'[30]7  Інші витрати'!#REF!</definedName>
    <definedName name="йцукц">'[30]7  Інші витрати'!#REF!</definedName>
    <definedName name="КЕ" localSheetId="0">#REF!</definedName>
    <definedName name="КЕ">#REF!</definedName>
    <definedName name="КЕ___0" localSheetId="0">#REF!</definedName>
    <definedName name="КЕ___0">#REF!</definedName>
    <definedName name="КЕ_22" localSheetId="0">#REF!</definedName>
    <definedName name="КЕ_22">#REF!</definedName>
    <definedName name="КЕ_26" localSheetId="0">#REF!</definedName>
    <definedName name="КЕ_26">#REF!</definedName>
    <definedName name="кен" localSheetId="0">#REF!</definedName>
    <definedName name="кен">#REF!</definedName>
    <definedName name="л" localSheetId="0">#REF!</definedName>
    <definedName name="л">#REF!</definedName>
    <definedName name="_xlnm.Print_Area" localSheetId="0">'I. Звіт фін план тис.грн'!$A$1:$O$152</definedName>
    <definedName name="п" localSheetId="0">'[13]7  Інші витрати'!#REF!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 localSheetId="0">#REF!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 localSheetId="0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 localSheetId="0">#REF!</definedName>
    <definedName name="р">#REF!</definedName>
    <definedName name="т">[32]Inform!$E$6</definedName>
    <definedName name="тариф">[33]Inform!$G$2</definedName>
    <definedName name="уйцукйцуйу" localSheetId="0">#REF!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 localSheetId="0">'[30]7  Інші витрати'!#REF!</definedName>
    <definedName name="фіваіф">'[30]7  Інші витрати'!#REF!</definedName>
    <definedName name="фф">'[26]МТР Газ України'!$F$1</definedName>
    <definedName name="ц" localSheetId="0">'[13]7  Інші витрати'!#REF!</definedName>
    <definedName name="ц">'[13]7  Інші витрати'!#REF!</definedName>
    <definedName name="ччч" localSheetId="0">'[35]БАЗА  '!#REF!</definedName>
    <definedName name="ччч">'[35]БАЗА  '!#REF!</definedName>
    <definedName name="ш" localSheetId="0">#REF!</definedName>
    <definedName name="ш">#REF!</definedName>
  </definedNames>
  <calcPr calcId="144525" iterateDelta="1E-4"/>
</workbook>
</file>

<file path=xl/calcChain.xml><?xml version="1.0" encoding="utf-8"?>
<calcChain xmlns="http://schemas.openxmlformats.org/spreadsheetml/2006/main">
  <c r="M143" i="6" l="1"/>
  <c r="N143" i="6"/>
  <c r="E143" i="6"/>
  <c r="F143" i="6"/>
  <c r="L143" i="6"/>
  <c r="K143" i="6"/>
  <c r="I143" i="6"/>
  <c r="H143" i="6"/>
  <c r="G143" i="6"/>
  <c r="G106" i="6"/>
  <c r="C143" i="6"/>
  <c r="D143" i="6"/>
  <c r="F112" i="6"/>
  <c r="F88" i="6"/>
  <c r="F74" i="6"/>
  <c r="I46" i="6"/>
  <c r="I130" i="6" s="1"/>
  <c r="H46" i="6"/>
  <c r="H130" i="6" s="1"/>
  <c r="G46" i="6"/>
  <c r="G130" i="6" s="1"/>
  <c r="F46" i="6"/>
  <c r="F130" i="6" s="1"/>
  <c r="D133" i="6"/>
  <c r="D129" i="6"/>
  <c r="D128" i="6"/>
  <c r="D127" i="6"/>
  <c r="D126" i="6"/>
  <c r="D121" i="6"/>
  <c r="D124" i="6"/>
  <c r="D123" i="6"/>
  <c r="D122" i="6"/>
  <c r="D120" i="6"/>
  <c r="D108" i="6"/>
  <c r="E133" i="6"/>
  <c r="J133" i="6"/>
  <c r="K133" i="6"/>
  <c r="N88" i="6"/>
  <c r="M88" i="6"/>
  <c r="M73" i="6" s="1"/>
  <c r="M131" i="6" s="1"/>
  <c r="L88" i="6"/>
  <c r="K88" i="6"/>
  <c r="I88" i="6"/>
  <c r="H88" i="6"/>
  <c r="G88" i="6"/>
  <c r="G73" i="6" s="1"/>
  <c r="G131" i="6" s="1"/>
  <c r="K74" i="6"/>
  <c r="I73" i="6"/>
  <c r="I131" i="6" s="1"/>
  <c r="H73" i="6"/>
  <c r="H131" i="6" s="1"/>
  <c r="N73" i="6"/>
  <c r="N131" i="6" s="1"/>
  <c r="L73" i="6"/>
  <c r="L131" i="6" s="1"/>
  <c r="O135" i="6"/>
  <c r="O136" i="6"/>
  <c r="O137" i="6"/>
  <c r="O138" i="6"/>
  <c r="O139" i="6"/>
  <c r="O140" i="6"/>
  <c r="O141" i="6"/>
  <c r="O142" i="6"/>
  <c r="D88" i="6"/>
  <c r="D125" i="6"/>
  <c r="F125" i="6"/>
  <c r="G125" i="6"/>
  <c r="H125" i="6"/>
  <c r="I125" i="6"/>
  <c r="K125" i="6"/>
  <c r="L125" i="6"/>
  <c r="M125" i="6"/>
  <c r="N125" i="6"/>
  <c r="C125" i="6"/>
  <c r="F120" i="6"/>
  <c r="G120" i="6"/>
  <c r="H120" i="6"/>
  <c r="I120" i="6"/>
  <c r="K120" i="6"/>
  <c r="L120" i="6"/>
  <c r="M120" i="6"/>
  <c r="N120" i="6"/>
  <c r="C120" i="6"/>
  <c r="E126" i="6"/>
  <c r="J126" i="6"/>
  <c r="E127" i="6"/>
  <c r="J127" i="6"/>
  <c r="E128" i="6"/>
  <c r="J128" i="6"/>
  <c r="E129" i="6"/>
  <c r="J129" i="6"/>
  <c r="J124" i="6"/>
  <c r="E124" i="6"/>
  <c r="J123" i="6"/>
  <c r="E123" i="6"/>
  <c r="J122" i="6"/>
  <c r="E122" i="6"/>
  <c r="J121" i="6"/>
  <c r="E121" i="6"/>
  <c r="J112" i="6"/>
  <c r="N112" i="6"/>
  <c r="M112" i="6"/>
  <c r="L112" i="6"/>
  <c r="K112" i="6"/>
  <c r="I112" i="6"/>
  <c r="H112" i="6"/>
  <c r="G112" i="6"/>
  <c r="D112" i="6"/>
  <c r="C112" i="6"/>
  <c r="F106" i="6"/>
  <c r="O118" i="6"/>
  <c r="O116" i="6"/>
  <c r="O114" i="6"/>
  <c r="O78" i="6"/>
  <c r="O77" i="6"/>
  <c r="O76" i="6"/>
  <c r="O75" i="6"/>
  <c r="O98" i="6"/>
  <c r="O96" i="6"/>
  <c r="O95" i="6"/>
  <c r="O94" i="6"/>
  <c r="O93" i="6"/>
  <c r="O92" i="6"/>
  <c r="O90" i="6"/>
  <c r="O89" i="6"/>
  <c r="O87" i="6"/>
  <c r="O84" i="6"/>
  <c r="O83" i="6"/>
  <c r="O81" i="6"/>
  <c r="O79" i="6"/>
  <c r="N46" i="6"/>
  <c r="N130" i="6" s="1"/>
  <c r="M46" i="6"/>
  <c r="M130" i="6" s="1"/>
  <c r="L46" i="6"/>
  <c r="L130" i="6" s="1"/>
  <c r="K46" i="6"/>
  <c r="K130" i="6" s="1"/>
  <c r="O48" i="6"/>
  <c r="O47" i="6"/>
  <c r="O52" i="6"/>
  <c r="O49" i="6"/>
  <c r="H106" i="6" l="1"/>
  <c r="L106" i="6"/>
  <c r="I106" i="6"/>
  <c r="M106" i="6"/>
  <c r="N106" i="6"/>
  <c r="M132" i="6"/>
  <c r="M134" i="6" s="1"/>
  <c r="N132" i="6"/>
  <c r="N134" i="6" s="1"/>
  <c r="L132" i="6"/>
  <c r="L134" i="6" s="1"/>
  <c r="O80" i="6"/>
  <c r="O85" i="6"/>
  <c r="H132" i="6"/>
  <c r="H134" i="6" s="1"/>
  <c r="I132" i="6"/>
  <c r="I134" i="6" s="1"/>
  <c r="O121" i="6"/>
  <c r="O123" i="6"/>
  <c r="E125" i="6"/>
  <c r="O101" i="6"/>
  <c r="O126" i="6"/>
  <c r="O103" i="6"/>
  <c r="K73" i="6"/>
  <c r="K131" i="6" s="1"/>
  <c r="K132" i="6" s="1"/>
  <c r="K134" i="6" s="1"/>
  <c r="J88" i="6"/>
  <c r="E106" i="6"/>
  <c r="O102" i="6"/>
  <c r="O56" i="6"/>
  <c r="O60" i="6"/>
  <c r="O64" i="6"/>
  <c r="O68" i="6"/>
  <c r="E112" i="6"/>
  <c r="O112" i="6" s="1"/>
  <c r="O115" i="6"/>
  <c r="O117" i="6"/>
  <c r="E120" i="6"/>
  <c r="O53" i="6"/>
  <c r="O57" i="6"/>
  <c r="O61" i="6"/>
  <c r="O65" i="6"/>
  <c r="O69" i="6"/>
  <c r="G132" i="6"/>
  <c r="G134" i="6" s="1"/>
  <c r="O50" i="6"/>
  <c r="O58" i="6"/>
  <c r="O62" i="6"/>
  <c r="O66" i="6"/>
  <c r="O70" i="6"/>
  <c r="O111" i="6"/>
  <c r="O51" i="6"/>
  <c r="O55" i="6"/>
  <c r="O59" i="6"/>
  <c r="O63" i="6"/>
  <c r="O67" i="6"/>
  <c r="O71" i="6"/>
  <c r="J120" i="6"/>
  <c r="O124" i="6"/>
  <c r="O128" i="6"/>
  <c r="J46" i="6"/>
  <c r="J130" i="6" s="1"/>
  <c r="O129" i="6"/>
  <c r="O127" i="6"/>
  <c r="J125" i="6"/>
  <c r="O125" i="6" s="1"/>
  <c r="O122" i="6"/>
  <c r="O113" i="6"/>
  <c r="O110" i="6"/>
  <c r="O54" i="6"/>
  <c r="O104" i="6" l="1"/>
  <c r="J143" i="6"/>
  <c r="O143" i="6" s="1"/>
  <c r="O120" i="6"/>
  <c r="K106" i="6" l="1"/>
  <c r="C46" i="6"/>
  <c r="C130" i="6" s="1"/>
  <c r="D46" i="6"/>
  <c r="D130" i="6" s="1"/>
  <c r="O105" i="6" l="1"/>
  <c r="J106" i="6"/>
  <c r="O106" i="6" s="1"/>
  <c r="C88" i="6"/>
  <c r="J74" i="6"/>
  <c r="E74" i="6"/>
  <c r="D74" i="6"/>
  <c r="C74" i="6"/>
  <c r="O46" i="6"/>
  <c r="E46" i="6"/>
  <c r="E130" i="6" s="1"/>
  <c r="O130" i="6" l="1"/>
  <c r="O74" i="6"/>
  <c r="D73" i="6"/>
  <c r="J73" i="6"/>
  <c r="J131" i="6" s="1"/>
  <c r="D131" i="6" l="1"/>
  <c r="D132" i="6" s="1"/>
  <c r="D134" i="6" s="1"/>
  <c r="D106" i="6"/>
  <c r="J132" i="6"/>
  <c r="J134" i="6" s="1"/>
  <c r="O97" i="6"/>
  <c r="O86" i="6"/>
  <c r="O82" i="6"/>
  <c r="O91" i="6"/>
  <c r="F73" i="6"/>
  <c r="F131" i="6" s="1"/>
  <c r="F132" i="6" s="1"/>
  <c r="F134" i="6" s="1"/>
  <c r="E88" i="6" l="1"/>
  <c r="O88" i="6" s="1"/>
  <c r="O73" i="6" s="1"/>
  <c r="E73" i="6" l="1"/>
  <c r="E131" i="6" s="1"/>
  <c r="O131" i="6" l="1"/>
  <c r="E132" i="6"/>
  <c r="O132" i="6" l="1"/>
  <c r="E134" i="6"/>
  <c r="C73" i="6"/>
  <c r="C106" i="6" s="1"/>
  <c r="C131" i="6" l="1"/>
  <c r="C132" i="6" s="1"/>
  <c r="C134" i="6" s="1"/>
</calcChain>
</file>

<file path=xl/sharedStrings.xml><?xml version="1.0" encoding="utf-8"?>
<sst xmlns="http://schemas.openxmlformats.org/spreadsheetml/2006/main" count="165" uniqueCount="155">
  <si>
    <t>Додаток 1</t>
  </si>
  <si>
    <t>"ЗАТВЕРДЖЕНО"</t>
  </si>
  <si>
    <t>Проект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</si>
  <si>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</si>
  <si>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</si>
  <si>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</si>
  <si>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</si>
  <si>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</si>
  <si>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</si>
  <si>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</si>
  <si>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</si>
  <si>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</si>
  <si>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</si>
  <si>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</si>
  <si>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</si>
  <si>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</si>
  <si>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</si>
  <si>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</si>
  <si>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</si>
  <si>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</si>
  <si>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</si>
  <si>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</si>
  <si>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</si>
  <si>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</si>
  <si>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</si>
  <si>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</si>
  <si>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</si>
  <si>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</si>
  <si>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Пояснення та обґрунтування до запланованого рівня доходів/витрат</t>
  </si>
  <si>
    <t>I. Фінансові результати</t>
  </si>
  <si>
    <t>Доходи і витрати від операційної діяльності (деталізація)</t>
  </si>
  <si>
    <t>Витрати на викачку нечистот та вивіз побутових відходів</t>
  </si>
  <si>
    <t>Витрати на оплату праці</t>
  </si>
  <si>
    <t>Відрахування на соціальні заходи</t>
  </si>
  <si>
    <t>Амортизація</t>
  </si>
  <si>
    <t>Інші витрати (розшифрувати)</t>
  </si>
  <si>
    <t>ІІ. Елементи операційних витрат</t>
  </si>
  <si>
    <t>Матеріальні затрати</t>
  </si>
  <si>
    <t>Інші операційні витрати</t>
  </si>
  <si>
    <t xml:space="preserve">кредити </t>
  </si>
  <si>
    <t>позики</t>
  </si>
  <si>
    <t>депозити</t>
  </si>
  <si>
    <t>Інші надходження (розшифрувати)</t>
  </si>
  <si>
    <t>Усього доходів</t>
  </si>
  <si>
    <t>Усього витрат</t>
  </si>
  <si>
    <t xml:space="preserve">               (підпис)</t>
  </si>
  <si>
    <t xml:space="preserve">         (ініціали, прізвище)    </t>
  </si>
  <si>
    <t>тис.грн.</t>
  </si>
  <si>
    <t>Продукти харчування</t>
  </si>
  <si>
    <t>Дохід від операційної оренди активів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</si>
  <si>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</si>
  <si>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</si>
  <si>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</si>
  <si>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</si>
  <si>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(викачка нечистот та вивіз побутових відходів)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</si>
  <si>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</si>
  <si>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</si>
  <si>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</si>
  <si>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</si>
  <si>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Оплата послуг (крім комунальних)</t>
  </si>
  <si>
    <t>Видатки на відрядження</t>
  </si>
  <si>
    <t>Окремі заходи по реалізації державних (регіональних) програм, не віднесені до заходів розвитку</t>
  </si>
  <si>
    <t>Соціальне забезпечення</t>
  </si>
  <si>
    <t>Інші операційні витрати (розшифрувати*)</t>
  </si>
  <si>
    <t>Податок на додану вартість</t>
  </si>
  <si>
    <t>Нерозподілені доходи (збитки)</t>
  </si>
  <si>
    <t xml:space="preserve">Дохід  від реалізації платних послуг </t>
  </si>
  <si>
    <t>Гуманітарна допомога</t>
  </si>
  <si>
    <t>Централізовані постачання</t>
  </si>
  <si>
    <t>Дохід від реалізації необоротних активів</t>
  </si>
  <si>
    <t>Програма і централізовані заходи з імунопрофілактики</t>
  </si>
  <si>
    <t>Програма і централізовані заходи з туберкульозу</t>
  </si>
  <si>
    <t>Дохід  від реалізації послуг за програмою медичних гарантій</t>
  </si>
  <si>
    <t xml:space="preserve">   </t>
  </si>
  <si>
    <t xml:space="preserve">       </t>
  </si>
  <si>
    <t>Дохід з місцевих бюджетів на покриття вартості  комунальних послуг та енергоносіїв, товарів, робіт та послуг</t>
  </si>
  <si>
    <t>Інші доходи, у тому числі (деталізація)</t>
  </si>
  <si>
    <t xml:space="preserve">Інші поточні видатки </t>
  </si>
  <si>
    <t>лікарі</t>
  </si>
  <si>
    <t>Середній медперсонал</t>
  </si>
  <si>
    <t xml:space="preserve">молодший </t>
  </si>
  <si>
    <t xml:space="preserve">Інші заходи в галузі охорони здоров`я </t>
  </si>
  <si>
    <t xml:space="preserve">до Порядку  складання, затвердження та </t>
  </si>
  <si>
    <t>Дохід  за рахунок отримання медичної субвенції</t>
  </si>
  <si>
    <t>Штатна чисельність працівників госпрозрахункових відділень</t>
  </si>
  <si>
    <t>ВИТРАТИ</t>
  </si>
  <si>
    <t>Лікарі</t>
  </si>
  <si>
    <t>Середній медичний персонал</t>
  </si>
  <si>
    <t>Молодший медичний персонал</t>
  </si>
  <si>
    <t>Інший персонал</t>
  </si>
  <si>
    <t xml:space="preserve">Чистий дохід (виручка) від реалізації продукції (товарів, робіт, послуг) </t>
  </si>
  <si>
    <t xml:space="preserve">Штатна чисельність працівників  </t>
  </si>
  <si>
    <t xml:space="preserve">Первісна вартість основних засобів </t>
  </si>
  <si>
    <t>Амортизація (знос) основних засобів та необоротних активів</t>
  </si>
  <si>
    <t>ІІІ. Інвестиційна діяльність</t>
  </si>
  <si>
    <t>ІV. Фінансова діяльність</t>
  </si>
  <si>
    <t>V. Додаткова інформація</t>
  </si>
  <si>
    <t>Стандарти звітності МСФЗ</t>
  </si>
  <si>
    <t>Надходження від орендарів за комунальні послуги</t>
  </si>
  <si>
    <t>Надходження благодыйної та гуманітарної допоиоги</t>
  </si>
  <si>
    <t>Надходження благодійної та гуманітарної допомоги</t>
  </si>
  <si>
    <t>Інші неопераційні витрати</t>
  </si>
  <si>
    <t>Витрати на створення резерву відпусток</t>
  </si>
  <si>
    <t>Доходи від інвестиційної діяльності, у тому числі:</t>
  </si>
  <si>
    <t>Доходи від фінансової діяльності за зобов’язаннями, у тому числі:</t>
  </si>
  <si>
    <t>Витрати від фінансової діяльності за зобов’язаннями, у тому числі:</t>
  </si>
  <si>
    <t>Факт минулого року</t>
  </si>
  <si>
    <t>Доходи з місцевого бюджету цільового фінансування по капітальних видатках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</si>
  <si>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</si>
  <si>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</si>
  <si>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</si>
  <si>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</si>
  <si>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</si>
  <si>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</si>
  <si>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140.1</t>
  </si>
  <si>
    <t>140.2</t>
  </si>
  <si>
    <t>Капітальні інвестиції  усього, у тому числі:</t>
  </si>
  <si>
    <t>Доходи від операційної діяльності усього, у тому числі:</t>
  </si>
  <si>
    <t>Дохід з місцевих бюджетів за цільовими програмами  фінансової підтримки,  у тому числі:</t>
  </si>
  <si>
    <t>Разом ВИТРАТИ (сума рядків 300-340)</t>
  </si>
  <si>
    <t>Елементи неопераційних витрат</t>
  </si>
  <si>
    <t>Витрати на оплату праці усього, у тому числі:</t>
  </si>
  <si>
    <t>Оплата комунальних послуг та енергоносіїв, у тому числі:</t>
  </si>
  <si>
    <t>контролю виконання фінансових планів</t>
  </si>
  <si>
    <t xml:space="preserve">рішення Краснокутської селищної ради </t>
  </si>
  <si>
    <t xml:space="preserve">                                      від  _____________ року ___________</t>
  </si>
  <si>
    <t>№_____- VІІІ  _______сесія VIII скликання</t>
  </si>
  <si>
    <t>Секретар ради</t>
  </si>
  <si>
    <t>Валентина ОВЧАРЕНКО</t>
  </si>
  <si>
    <t xml:space="preserve"> (посада)</t>
  </si>
  <si>
    <t>Комунальне пвдприємство "Добробут" Краснокутської селищної ради Богодухівського району Харківської області</t>
  </si>
  <si>
    <t>Колективна власність</t>
  </si>
  <si>
    <t>Харківська область, Богодухівський район, селище Краснокутськ</t>
  </si>
  <si>
    <t>UA63020090010052615</t>
  </si>
  <si>
    <r>
      <t xml:space="preserve">Суб'єкт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</si>
  <si>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Краснокутська селищна рада Богодухівського району Харківської області</t>
  </si>
  <si>
    <t>ЖИТЛОВО-КОМУНАЛЬНЕ ГОСПОДАРСТВО</t>
  </si>
  <si>
    <t>Забір, очищення та постачання води. Каналізація. Відведення й очищення стічних вод</t>
  </si>
  <si>
    <t>36.00; 37.00</t>
  </si>
  <si>
    <t>КОМУНАЛЬНА</t>
  </si>
  <si>
    <t>вулиця Єдності, 12, селище Краснокутськ, Богодухівський район, Харківська область, 62002</t>
  </si>
  <si>
    <t>(05756) 3 29 86</t>
  </si>
  <si>
    <t>Х</t>
  </si>
  <si>
    <t>В.о. директора ЮЛІЯ РОСТИСЛАВІВНА КИРИЛОВА</t>
  </si>
  <si>
    <t>ЗВІТ</t>
  </si>
  <si>
    <t xml:space="preserve">ПРО ВИКОНАННЯ ФІНАНСОВОГО ПЛАНУ ПІДПРИЄМСТВА </t>
  </si>
  <si>
    <t>за І квартал 2025 року</t>
  </si>
  <si>
    <t>(квартал, рік)</t>
  </si>
  <si>
    <t>Звітній період (квартал, рік)</t>
  </si>
  <si>
    <t>план</t>
  </si>
  <si>
    <t>факт</t>
  </si>
  <si>
    <t>виконання %</t>
  </si>
  <si>
    <t>Податок на прибуток</t>
  </si>
  <si>
    <t>Чистий прибуток (збиток)</t>
  </si>
  <si>
    <t>Поточний рік                      факт                                 з наростаючим підсумком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</si>
</sst>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-* #,##0.00\ _₽_-;\-* #,##0.00\ _₽_-;_-* &quot;-&quot;??\ _₽_-;_-@_-"/>
    <numFmt numFmtId="164" formatCode="_(* #,##0_);_(* \(#,##0\);_(* &quot;-&quot;_);_(@_)"/>
    <numFmt numFmtId="165" formatCode="_(* #,##0.00_);_(* \(#,##0.00\);_(* &quot;-&quot;??_);_(@_)"/>
    <numFmt numFmtId="166" formatCode="#,##0&quot;р.&quot;;\-#,##0&quot;р.&quot;"/>
    <numFmt numFmtId="167" formatCode="#,##0&quot;р.&quot;;[Red]\-#,##0&quot;р.&quot;"/>
    <numFmt numFmtId="168" formatCode="#,##0.00&quot;р.&quot;;\-#,##0.00&quot;р.&quot;"/>
    <numFmt numFmtId="169" formatCode="_-* #,##0.00_р_._-;\-* #,##0.00_р_._-;_-* &quot;-&quot;??_р_._-;_-@_-"/>
    <numFmt numFmtId="170" formatCode="_-* #,##0.00_₴_-;\-* #,##0.00_₴_-;_-* &quot;-&quot;??_₴_-;_-@_-"/>
    <numFmt numFmtId="171" formatCode="#,##0.0"/>
    <numFmt numFmtId="172" formatCode="_-* #,##0.00\ _г_р_н_._-;\-* #,##0.00\ _г_р_н_._-;_-* &quot;-&quot;??\ _г_р_н_._-;_-@_-"/>
    <numFmt numFmtId="173" formatCode="###\ ##0.000"/>
    <numFmt numFmtId="174" formatCode="_(&quot;$&quot;* #,##0.00_);_(&quot;$&quot;* \(#,##0.00\);_(&quot;$&quot;* &quot;-&quot;??_);_(@_)"/>
    <numFmt numFmtId="175" formatCode="#,##0.0_ ;[Red]\-#,##0.0\ "/>
    <numFmt numFmtId="176" formatCode="0.0;\(0.0\);\ ;\-"/>
    <numFmt numFmtId="177" formatCode="0.0"/>
    <numFmt numFmtId="178" formatCode="_(* #,##0.00_);_(* \(#,##0.00\);_(* &quot;-&quot;_);_(@_)"/>
    <numFmt numFmtId="179" formatCode="_(* #,##0.0_);_(* \(#,##0.0\);_(* &quot;-&quot;??_);_(@_)"/>
    <numFmt numFmtId="180" formatCode="_(* #,##0_);_(* \(#,##0\);_(* &quot;-&quot;??_);_(@_)"/>
  </numFmts>
  <fonts count="8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4"/>
      <name val="Arial Cyr"/>
      <charset val="204"/>
    </font>
    <font>
      <b/>
      <sz val="14"/>
      <color indexed="1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color indexed="1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6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49" fontId="15" fillId="0" borderId="3">
      <alignment horizontal="center" vertical="center"/>
      <protection locked="0"/>
    </xf>
    <xf numFmtId="172" fontId="16" fillId="0" borderId="0" applyFont="0" applyFill="0" applyBorder="0" applyAlignment="0" applyProtection="0"/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49" fontId="16" fillId="0" borderId="3">
      <alignment horizontal="left" vertical="center"/>
      <protection locked="0"/>
    </xf>
    <xf numFmtId="0" fontId="17" fillId="0" borderId="0" applyNumberFormat="0" applyFill="0" applyBorder="0" applyAlignment="0" applyProtection="0"/>
    <xf numFmtId="173" fontId="18" fillId="0" borderId="0" applyAlignment="0">
      <alignment wrapText="1"/>
    </xf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16" fillId="0" borderId="0" applyNumberFormat="0" applyFont="0" applyAlignment="0">
      <alignment vertical="top" wrapText="1"/>
      <protection locked="0"/>
    </xf>
    <xf numFmtId="49" fontId="25" fillId="22" borderId="7">
      <alignment horizontal="left" vertical="center"/>
      <protection locked="0"/>
    </xf>
    <xf numFmtId="49" fontId="25" fillId="22" borderId="7">
      <alignment horizontal="left" vertical="center"/>
    </xf>
    <xf numFmtId="4" fontId="25" fillId="22" borderId="7">
      <alignment horizontal="right" vertical="center"/>
      <protection locked="0"/>
    </xf>
    <xf numFmtId="4" fontId="25" fillId="22" borderId="7">
      <alignment horizontal="right" vertical="center"/>
    </xf>
    <xf numFmtId="4" fontId="26" fillId="22" borderId="7">
      <alignment horizontal="right" vertical="center"/>
      <protection locked="0"/>
    </xf>
    <xf numFmtId="49" fontId="27" fillId="22" borderId="3">
      <alignment horizontal="left" vertical="center"/>
      <protection locked="0"/>
    </xf>
    <xf numFmtId="49" fontId="27" fillId="22" borderId="3">
      <alignment horizontal="left" vertical="center"/>
    </xf>
    <xf numFmtId="49" fontId="28" fillId="22" borderId="3">
      <alignment horizontal="left" vertical="center"/>
      <protection locked="0"/>
    </xf>
    <xf numFmtId="49" fontId="28" fillId="22" borderId="3">
      <alignment horizontal="left" vertical="center"/>
    </xf>
    <xf numFmtId="4" fontId="27" fillId="22" borderId="3">
      <alignment horizontal="right" vertical="center"/>
      <protection locked="0"/>
    </xf>
    <xf numFmtId="4" fontId="27" fillId="22" borderId="3">
      <alignment horizontal="right" vertical="center"/>
    </xf>
    <xf numFmtId="4" fontId="29" fillId="22" borderId="3">
      <alignment horizontal="right" vertical="center"/>
      <protection locked="0"/>
    </xf>
    <xf numFmtId="49" fontId="15" fillId="22" borderId="3">
      <alignment horizontal="left" vertical="center"/>
      <protection locked="0"/>
    </xf>
    <xf numFmtId="49" fontId="15" fillId="22" borderId="3">
      <alignment horizontal="left" vertical="center"/>
      <protection locked="0"/>
    </xf>
    <xf numFmtId="49" fontId="15" fillId="22" borderId="3">
      <alignment horizontal="left" vertical="center"/>
    </xf>
    <xf numFmtId="49" fontId="15" fillId="22" borderId="3">
      <alignment horizontal="left" vertical="center"/>
    </xf>
    <xf numFmtId="49" fontId="26" fillId="22" borderId="3">
      <alignment horizontal="left" vertical="center"/>
      <protection locked="0"/>
    </xf>
    <xf numFmtId="49" fontId="26" fillId="22" borderId="3">
      <alignment horizontal="left" vertical="center"/>
    </xf>
    <xf numFmtId="4" fontId="15" fillId="22" borderId="3">
      <alignment horizontal="right" vertical="center"/>
      <protection locked="0"/>
    </xf>
    <xf numFmtId="4" fontId="15" fillId="22" borderId="3">
      <alignment horizontal="right" vertical="center"/>
      <protection locked="0"/>
    </xf>
    <xf numFmtId="4" fontId="15" fillId="22" borderId="3">
      <alignment horizontal="right" vertical="center"/>
    </xf>
    <xf numFmtId="4" fontId="15" fillId="22" borderId="3">
      <alignment horizontal="right" vertical="center"/>
    </xf>
    <xf numFmtId="4" fontId="26" fillId="22" borderId="3">
      <alignment horizontal="right" vertical="center"/>
      <protection locked="0"/>
    </xf>
    <xf numFmtId="49" fontId="30" fillId="22" borderId="3">
      <alignment horizontal="left" vertical="center"/>
      <protection locked="0"/>
    </xf>
    <xf numFmtId="49" fontId="30" fillId="22" borderId="3">
      <alignment horizontal="left" vertical="center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" fontId="30" fillId="22" borderId="3">
      <alignment horizontal="right" vertical="center"/>
      <protection locked="0"/>
    </xf>
    <xf numFmtId="4" fontId="30" fillId="22" borderId="3">
      <alignment horizontal="right" vertical="center"/>
    </xf>
    <xf numFmtId="4" fontId="32" fillId="22" borderId="3">
      <alignment horizontal="right" vertical="center"/>
      <protection locked="0"/>
    </xf>
    <xf numFmtId="49" fontId="33" fillId="0" borderId="3">
      <alignment horizontal="left" vertical="center"/>
      <protection locked="0"/>
    </xf>
    <xf numFmtId="49" fontId="33" fillId="0" borderId="3">
      <alignment horizontal="left" vertical="center"/>
    </xf>
    <xf numFmtId="49" fontId="34" fillId="0" borderId="3">
      <alignment horizontal="left" vertical="center"/>
      <protection locked="0"/>
    </xf>
    <xf numFmtId="49" fontId="34" fillId="0" borderId="3">
      <alignment horizontal="left" vertical="center"/>
    </xf>
    <xf numFmtId="4" fontId="33" fillId="0" borderId="3">
      <alignment horizontal="right" vertical="center"/>
      <protection locked="0"/>
    </xf>
    <xf numFmtId="4" fontId="33" fillId="0" borderId="3">
      <alignment horizontal="right" vertical="center"/>
    </xf>
    <xf numFmtId="4" fontId="34" fillId="0" borderId="3">
      <alignment horizontal="right" vertical="center"/>
      <protection locked="0"/>
    </xf>
    <xf numFmtId="49" fontId="35" fillId="0" borderId="3">
      <alignment horizontal="left" vertical="center"/>
      <protection locked="0"/>
    </xf>
    <xf numFmtId="49" fontId="35" fillId="0" borderId="3">
      <alignment horizontal="left" vertical="center"/>
    </xf>
    <xf numFmtId="49" fontId="36" fillId="0" borderId="3">
      <alignment horizontal="left" vertical="center"/>
      <protection locked="0"/>
    </xf>
    <xf numFmtId="49" fontId="36" fillId="0" borderId="3">
      <alignment horizontal="left" vertical="center"/>
    </xf>
    <xf numFmtId="4" fontId="35" fillId="0" borderId="3">
      <alignment horizontal="right" vertical="center"/>
      <protection locked="0"/>
    </xf>
    <xf numFmtId="4" fontId="35" fillId="0" borderId="3">
      <alignment horizontal="right" vertical="center"/>
    </xf>
    <xf numFmtId="49" fontId="33" fillId="0" borderId="3">
      <alignment horizontal="left" vertical="center"/>
      <protection locked="0"/>
    </xf>
    <xf numFmtId="49" fontId="34" fillId="0" borderId="3">
      <alignment horizontal="left" vertical="center"/>
      <protection locked="0"/>
    </xf>
    <xf numFmtId="4" fontId="33" fillId="0" borderId="3">
      <alignment horizontal="right" vertical="center"/>
      <protection locked="0"/>
    </xf>
    <xf numFmtId="0" fontId="37" fillId="0" borderId="8" applyNumberFormat="0" applyFill="0" applyAlignment="0" applyProtection="0"/>
    <xf numFmtId="0" fontId="38" fillId="23" borderId="0" applyNumberFormat="0" applyBorder="0" applyAlignment="0" applyProtection="0"/>
    <xf numFmtId="0" fontId="16" fillId="0" borderId="0"/>
    <xf numFmtId="0" fontId="16" fillId="0" borderId="0"/>
    <xf numFmtId="0" fontId="2" fillId="24" borderId="9" applyNumberFormat="0" applyFont="0" applyAlignment="0" applyProtection="0"/>
    <xf numFmtId="4" fontId="39" fillId="25" borderId="3">
      <alignment horizontal="right" vertical="center"/>
      <protection locked="0"/>
    </xf>
    <xf numFmtId="4" fontId="39" fillId="26" borderId="3">
      <alignment horizontal="right" vertical="center"/>
      <protection locked="0"/>
    </xf>
    <xf numFmtId="4" fontId="39" fillId="27" borderId="3">
      <alignment horizontal="right" vertical="center"/>
      <protection locked="0"/>
    </xf>
    <xf numFmtId="0" fontId="40" fillId="20" borderId="10" applyNumberFormat="0" applyAlignment="0" applyProtection="0"/>
    <xf numFmtId="49" fontId="15" fillId="0" borderId="3">
      <alignment horizontal="left" vertical="center" wrapText="1"/>
      <protection locked="0"/>
    </xf>
    <xf numFmtId="49" fontId="15" fillId="0" borderId="3">
      <alignment horizontal="left" vertical="center" wrapText="1"/>
      <protection locked="0"/>
    </xf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9" borderId="0" applyNumberFormat="0" applyBorder="0" applyAlignment="0" applyProtection="0"/>
    <xf numFmtId="0" fontId="10" fillId="19" borderId="0" applyNumberFormat="0" applyBorder="0" applyAlignment="0" applyProtection="0"/>
    <xf numFmtId="0" fontId="44" fillId="7" borderId="1" applyNumberFormat="0" applyAlignment="0" applyProtection="0"/>
    <xf numFmtId="0" fontId="24" fillId="7" borderId="1" applyNumberFormat="0" applyAlignment="0" applyProtection="0"/>
    <xf numFmtId="0" fontId="45" fillId="20" borderId="10" applyNumberFormat="0" applyAlignment="0" applyProtection="0"/>
    <xf numFmtId="0" fontId="40" fillId="20" borderId="10" applyNumberFormat="0" applyAlignment="0" applyProtection="0"/>
    <xf numFmtId="0" fontId="46" fillId="20" borderId="1" applyNumberFormat="0" applyAlignment="0" applyProtection="0"/>
    <xf numFmtId="0" fontId="13" fillId="20" borderId="1" applyNumberFormat="0" applyAlignment="0" applyProtection="0"/>
    <xf numFmtId="174" fontId="16" fillId="0" borderId="0" applyFont="0" applyFill="0" applyBorder="0" applyAlignment="0" applyProtection="0"/>
    <xf numFmtId="0" fontId="47" fillId="0" borderId="4" applyNumberFormat="0" applyFill="0" applyAlignment="0" applyProtection="0"/>
    <xf numFmtId="0" fontId="20" fillId="0" borderId="4" applyNumberFormat="0" applyFill="0" applyAlignment="0" applyProtection="0"/>
    <xf numFmtId="0" fontId="48" fillId="0" borderId="5" applyNumberFormat="0" applyFill="0" applyAlignment="0" applyProtection="0"/>
    <xf numFmtId="0" fontId="21" fillId="0" borderId="5" applyNumberFormat="0" applyFill="0" applyAlignment="0" applyProtection="0"/>
    <xf numFmtId="0" fontId="49" fillId="0" borderId="6" applyNumberFormat="0" applyFill="0" applyAlignment="0" applyProtection="0"/>
    <xf numFmtId="0" fontId="22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42" fillId="0" borderId="11" applyNumberFormat="0" applyFill="0" applyAlignment="0" applyProtection="0"/>
    <xf numFmtId="0" fontId="51" fillId="21" borderId="2" applyNumberFormat="0" applyAlignment="0" applyProtection="0"/>
    <xf numFmtId="0" fontId="14" fillId="21" borderId="2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2" fillId="23" borderId="0" applyNumberFormat="0" applyBorder="0" applyAlignment="0" applyProtection="0"/>
    <xf numFmtId="0" fontId="38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8" fillId="0" borderId="0"/>
    <xf numFmtId="0" fontId="77" fillId="0" borderId="0"/>
    <xf numFmtId="0" fontId="16" fillId="0" borderId="0"/>
    <xf numFmtId="0" fontId="2" fillId="0" borderId="0"/>
    <xf numFmtId="0" fontId="16" fillId="0" borderId="0"/>
    <xf numFmtId="0" fontId="16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5" fillId="3" borderId="0" applyNumberFormat="0" applyBorder="0" applyAlignment="0" applyProtection="0"/>
    <xf numFmtId="0" fontId="12" fillId="3" borderId="0" applyNumberFormat="0" applyBorder="0" applyAlignment="0" applyProtection="0"/>
    <xf numFmtId="0" fontId="5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7" fillId="24" borderId="9" applyNumberFormat="0" applyFont="0" applyAlignment="0" applyProtection="0"/>
    <xf numFmtId="0" fontId="16" fillId="24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8" fillId="0" borderId="8" applyNumberFormat="0" applyFill="0" applyAlignment="0" applyProtection="0"/>
    <xf numFmtId="0" fontId="37" fillId="0" borderId="8" applyNumberFormat="0" applyFill="0" applyAlignment="0" applyProtection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4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2" fillId="4" borderId="0" applyNumberFormat="0" applyBorder="0" applyAlignment="0" applyProtection="0"/>
    <xf numFmtId="0" fontId="19" fillId="4" borderId="0" applyNumberFormat="0" applyBorder="0" applyAlignment="0" applyProtection="0"/>
    <xf numFmtId="176" fontId="63" fillId="22" borderId="12" applyFill="0" applyBorder="0">
      <alignment horizontal="center" vertical="center" wrapText="1"/>
      <protection locked="0"/>
    </xf>
    <xf numFmtId="173" fontId="64" fillId="0" borderId="0">
      <alignment wrapText="1"/>
    </xf>
    <xf numFmtId="173" fontId="18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quotePrefix="1" applyFont="1" applyFill="1" applyBorder="1" applyAlignment="1">
      <alignment horizontal="center" vertical="center"/>
    </xf>
    <xf numFmtId="171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77" fontId="6" fillId="0" borderId="3" xfId="0" applyNumberFormat="1" applyFont="1" applyFill="1" applyBorder="1" applyAlignment="1">
      <alignment vertical="center" wrapText="1"/>
    </xf>
    <xf numFmtId="1" fontId="3" fillId="0" borderId="3" xfId="0" quotePrefix="1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3" xfId="0" quotePrefix="1" applyNumberFormat="1" applyFont="1" applyFill="1" applyBorder="1" applyAlignment="1">
      <alignment horizontal="center" vertical="center" wrapText="1"/>
    </xf>
    <xf numFmtId="49" fontId="3" fillId="28" borderId="3" xfId="0" applyNumberFormat="1" applyFont="1" applyFill="1" applyBorder="1" applyAlignment="1">
      <alignment horizontal="left" vertical="center" wrapText="1"/>
    </xf>
    <xf numFmtId="0" fontId="3" fillId="28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vertical="center" wrapText="1"/>
    </xf>
    <xf numFmtId="1" fontId="3" fillId="0" borderId="17" xfId="0" quotePrefix="1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vertical="center" wrapText="1"/>
    </xf>
    <xf numFmtId="177" fontId="3" fillId="0" borderId="15" xfId="0" applyNumberFormat="1" applyFont="1" applyFill="1" applyBorder="1" applyAlignment="1">
      <alignment vertical="center" wrapText="1"/>
    </xf>
    <xf numFmtId="177" fontId="3" fillId="0" borderId="14" xfId="0" applyNumberFormat="1" applyFont="1" applyFill="1" applyBorder="1" applyAlignment="1">
      <alignment vertical="center" wrapText="1"/>
    </xf>
    <xf numFmtId="177" fontId="74" fillId="0" borderId="3" xfId="0" applyNumberFormat="1" applyFont="1" applyFill="1" applyBorder="1" applyAlignment="1">
      <alignment vertical="center" wrapText="1"/>
    </xf>
    <xf numFmtId="0" fontId="74" fillId="0" borderId="3" xfId="0" applyFont="1" applyFill="1" applyBorder="1" applyAlignment="1">
      <alignment horizontal="right" vertical="center" wrapText="1"/>
    </xf>
    <xf numFmtId="0" fontId="75" fillId="0" borderId="3" xfId="0" applyFont="1" applyFill="1" applyBorder="1" applyAlignment="1">
      <alignment horizontal="left" vertical="center" wrapText="1"/>
    </xf>
    <xf numFmtId="177" fontId="3" fillId="0" borderId="0" xfId="0" applyNumberFormat="1" applyFont="1" applyFill="1" applyAlignment="1">
      <alignment vertical="center"/>
    </xf>
    <xf numFmtId="177" fontId="5" fillId="0" borderId="13" xfId="0" applyNumberFormat="1" applyFont="1" applyFill="1" applyBorder="1" applyAlignment="1">
      <alignment vertical="center" wrapText="1"/>
    </xf>
    <xf numFmtId="177" fontId="3" fillId="0" borderId="3" xfId="0" quotePrefix="1" applyNumberFormat="1" applyFont="1" applyFill="1" applyBorder="1" applyAlignment="1">
      <alignment horizontal="center" vertical="center"/>
    </xf>
    <xf numFmtId="177" fontId="70" fillId="0" borderId="3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vertical="center" wrapText="1"/>
    </xf>
    <xf numFmtId="165" fontId="3" fillId="0" borderId="3" xfId="0" applyNumberFormat="1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vertical="center" wrapText="1"/>
    </xf>
    <xf numFmtId="178" fontId="5" fillId="0" borderId="3" xfId="0" applyNumberFormat="1" applyFont="1" applyFill="1" applyBorder="1" applyAlignment="1">
      <alignment vertical="center" wrapText="1"/>
    </xf>
    <xf numFmtId="165" fontId="72" fillId="0" borderId="3" xfId="0" applyNumberFormat="1" applyFont="1" applyFill="1" applyBorder="1" applyAlignment="1">
      <alignment horizontal="right" vertical="center" wrapText="1"/>
    </xf>
    <xf numFmtId="165" fontId="3" fillId="0" borderId="17" xfId="0" applyNumberFormat="1" applyFont="1" applyFill="1" applyBorder="1" applyAlignment="1">
      <alignment vertical="center" wrapText="1"/>
    </xf>
    <xf numFmtId="165" fontId="3" fillId="0" borderId="3" xfId="0" applyNumberFormat="1" applyFont="1" applyFill="1" applyBorder="1" applyAlignment="1">
      <alignment horizontal="right" vertical="center" wrapText="1"/>
    </xf>
    <xf numFmtId="165" fontId="79" fillId="0" borderId="3" xfId="0" applyNumberFormat="1" applyFont="1" applyFill="1" applyBorder="1" applyAlignment="1">
      <alignment vertical="center" wrapText="1"/>
    </xf>
    <xf numFmtId="165" fontId="78" fillId="0" borderId="3" xfId="0" applyNumberFormat="1" applyFont="1" applyFill="1" applyBorder="1" applyAlignment="1">
      <alignment vertical="center" wrapText="1"/>
    </xf>
    <xf numFmtId="165" fontId="74" fillId="0" borderId="3" xfId="0" applyNumberFormat="1" applyFont="1" applyFill="1" applyBorder="1" applyAlignment="1">
      <alignment vertical="center" wrapText="1"/>
    </xf>
    <xf numFmtId="165" fontId="75" fillId="0" borderId="3" xfId="0" applyNumberFormat="1" applyFont="1" applyFill="1" applyBorder="1" applyAlignment="1">
      <alignment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vertical="center" wrapText="1"/>
    </xf>
    <xf numFmtId="178" fontId="79" fillId="0" borderId="3" xfId="0" applyNumberFormat="1" applyFont="1" applyFill="1" applyBorder="1" applyAlignment="1">
      <alignment vertical="center" wrapText="1"/>
    </xf>
    <xf numFmtId="0" fontId="81" fillId="0" borderId="13" xfId="0" applyFont="1" applyFill="1" applyBorder="1" applyAlignment="1">
      <alignment vertical="center"/>
    </xf>
    <xf numFmtId="0" fontId="69" fillId="0" borderId="3" xfId="0" applyFont="1" applyFill="1" applyBorder="1" applyAlignment="1">
      <alignment horizontal="center" vertical="center" wrapText="1"/>
    </xf>
    <xf numFmtId="179" fontId="3" fillId="0" borderId="3" xfId="0" applyNumberFormat="1" applyFont="1" applyFill="1" applyBorder="1" applyAlignment="1">
      <alignment vertical="center" wrapText="1"/>
    </xf>
    <xf numFmtId="179" fontId="3" fillId="0" borderId="3" xfId="0" applyNumberFormat="1" applyFont="1" applyFill="1" applyBorder="1" applyAlignment="1">
      <alignment horizontal="right" vertical="center" wrapText="1"/>
    </xf>
    <xf numFmtId="1" fontId="4" fillId="0" borderId="3" xfId="0" quotePrefix="1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vertical="center" wrapText="1"/>
    </xf>
    <xf numFmtId="0" fontId="81" fillId="0" borderId="19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1" fontId="3" fillId="0" borderId="0" xfId="0" applyNumberFormat="1" applyFont="1" applyFill="1" applyBorder="1" applyAlignment="1">
      <alignment horizontal="right" vertical="center" wrapText="1"/>
    </xf>
    <xf numFmtId="171" fontId="6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vertical="center" wrapText="1"/>
    </xf>
    <xf numFmtId="177" fontId="5" fillId="0" borderId="3" xfId="0" applyNumberFormat="1" applyFont="1" applyFill="1" applyBorder="1" applyAlignment="1">
      <alignment vertical="center" wrapText="1"/>
    </xf>
    <xf numFmtId="1" fontId="5" fillId="0" borderId="3" xfId="0" quotePrefix="1" applyNumberFormat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wrapText="1"/>
    </xf>
    <xf numFmtId="177" fontId="75" fillId="0" borderId="3" xfId="0" applyNumberFormat="1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/>
    </xf>
    <xf numFmtId="0" fontId="7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177" fontId="65" fillId="0" borderId="14" xfId="0" applyNumberFormat="1" applyFont="1" applyFill="1" applyBorder="1" applyAlignment="1">
      <alignment vertical="center" wrapText="1"/>
    </xf>
    <xf numFmtId="177" fontId="65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81" fillId="0" borderId="13" xfId="0" applyFont="1" applyFill="1" applyBorder="1" applyAlignment="1">
      <alignment horizontal="left" vertical="center" wrapText="1"/>
    </xf>
    <xf numFmtId="0" fontId="67" fillId="0" borderId="1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80" fillId="0" borderId="13" xfId="0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vertical="center" wrapText="1"/>
    </xf>
    <xf numFmtId="177" fontId="84" fillId="0" borderId="3" xfId="0" applyNumberFormat="1" applyFont="1" applyFill="1" applyBorder="1" applyAlignment="1">
      <alignment vertical="center" wrapText="1"/>
    </xf>
    <xf numFmtId="165" fontId="6" fillId="0" borderId="3" xfId="0" applyNumberFormat="1" applyFont="1" applyFill="1" applyBorder="1" applyAlignment="1">
      <alignment vertical="center" wrapText="1"/>
    </xf>
    <xf numFmtId="1" fontId="6" fillId="0" borderId="3" xfId="0" quotePrefix="1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right" vertical="center" wrapText="1"/>
    </xf>
    <xf numFmtId="180" fontId="3" fillId="0" borderId="17" xfId="0" applyNumberFormat="1" applyFont="1" applyFill="1" applyBorder="1" applyAlignment="1">
      <alignment vertical="center" wrapText="1"/>
    </xf>
    <xf numFmtId="180" fontId="3" fillId="0" borderId="3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/>
    <xf numFmtId="0" fontId="73" fillId="0" borderId="0" xfId="0" applyFont="1" applyFill="1"/>
    <xf numFmtId="43" fontId="73" fillId="0" borderId="0" xfId="0" applyNumberFormat="1" applyFont="1" applyFill="1"/>
    <xf numFmtId="179" fontId="4" fillId="0" borderId="3" xfId="0" applyNumberFormat="1" applyFont="1" applyFill="1" applyBorder="1" applyAlignment="1">
      <alignment horizontal="right" vertical="center" wrapText="1"/>
    </xf>
    <xf numFmtId="179" fontId="5" fillId="0" borderId="3" xfId="0" applyNumberFormat="1" applyFont="1" applyFill="1" applyBorder="1" applyAlignment="1">
      <alignment vertical="center" wrapText="1"/>
    </xf>
    <xf numFmtId="0" fontId="81" fillId="0" borderId="14" xfId="0" applyFont="1" applyFill="1" applyBorder="1" applyAlignment="1">
      <alignment horizontal="left" vertical="center" wrapText="1"/>
    </xf>
    <xf numFmtId="0" fontId="81" fillId="0" borderId="13" xfId="0" applyFont="1" applyFill="1" applyBorder="1" applyAlignment="1">
      <alignment horizontal="left" vertical="center" wrapText="1"/>
    </xf>
    <xf numFmtId="0" fontId="8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6" fillId="0" borderId="0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center"/>
    </xf>
    <xf numFmtId="0" fontId="80" fillId="0" borderId="14" xfId="0" applyFont="1" applyFill="1" applyBorder="1" applyAlignment="1">
      <alignment horizontal="left" vertical="center" wrapText="1"/>
    </xf>
    <xf numFmtId="0" fontId="80" fillId="0" borderId="13" xfId="0" applyFont="1" applyFill="1" applyBorder="1" applyAlignment="1">
      <alignment horizontal="left" vertical="center" wrapText="1"/>
    </xf>
    <xf numFmtId="0" fontId="80" fillId="0" borderId="1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5" fillId="0" borderId="14" xfId="0" applyFont="1" applyFill="1" applyBorder="1" applyAlignment="1">
      <alignment horizontal="left" vertical="center" wrapText="1"/>
    </xf>
    <xf numFmtId="0" fontId="65" fillId="0" borderId="13" xfId="0" applyFont="1" applyFill="1" applyBorder="1" applyAlignment="1">
      <alignment horizontal="left" vertical="center" wrapText="1"/>
    </xf>
    <xf numFmtId="0" fontId="65" fillId="0" borderId="1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7" fontId="65" fillId="0" borderId="14" xfId="0" applyNumberFormat="1" applyFont="1" applyFill="1" applyBorder="1" applyAlignment="1">
      <alignment vertical="center" wrapText="1"/>
    </xf>
    <xf numFmtId="177" fontId="65" fillId="0" borderId="13" xfId="0" applyNumberFormat="1" applyFont="1" applyFill="1" applyBorder="1" applyAlignment="1">
      <alignment vertical="center" wrapText="1"/>
    </xf>
    <xf numFmtId="177" fontId="65" fillId="0" borderId="15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center"/>
    </xf>
    <xf numFmtId="0" fontId="81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7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7" fontId="65" fillId="0" borderId="3" xfId="0" applyNumberFormat="1" applyFont="1" applyFill="1" applyBorder="1" applyAlignment="1">
      <alignment vertical="center" wrapText="1"/>
    </xf>
    <xf numFmtId="171" fontId="3" fillId="0" borderId="18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</cellXfs>
  <cellStyles count="366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te" xfId="182"/>
    <cellStyle name="Number-Cells" xfId="183"/>
    <cellStyle name="Number-Cells-Column2" xfId="184"/>
    <cellStyle name="Number-Cells-Column5" xfId="185"/>
    <cellStyle name="Output" xfId="186"/>
    <cellStyle name="Row-Header" xfId="187"/>
    <cellStyle name="Row-Header 2" xfId="188"/>
    <cellStyle name="Title" xfId="189"/>
    <cellStyle name="Total" xfId="190"/>
    <cellStyle name="Warning Text" xfId="191"/>
    <cellStyle name="Акцент1 2" xfId="192"/>
    <cellStyle name="Акцент1 3" xfId="193"/>
    <cellStyle name="Акцент2 2" xfId="194"/>
    <cellStyle name="Акцент2 3" xfId="195"/>
    <cellStyle name="Акцент3 2" xfId="196"/>
    <cellStyle name="Акцент3 3" xfId="197"/>
    <cellStyle name="Акцент4 2" xfId="198"/>
    <cellStyle name="Акцент4 3" xfId="199"/>
    <cellStyle name="Акцент5 2" xfId="200"/>
    <cellStyle name="Акцент5 3" xfId="201"/>
    <cellStyle name="Акцент6 2" xfId="202"/>
    <cellStyle name="Акцент6 3" xfId="203"/>
    <cellStyle name="Ввод  2" xfId="204"/>
    <cellStyle name="Ввод  3" xfId="205"/>
    <cellStyle name="Вывод 2" xfId="206"/>
    <cellStyle name="Вывод 3" xfId="207"/>
    <cellStyle name="Вычисление 2" xfId="208"/>
    <cellStyle name="Вычисление 3" xfId="209"/>
    <cellStyle name="Денежный 2" xfId="210"/>
    <cellStyle name="Заголовок 1 2" xfId="211"/>
    <cellStyle name="Заголовок 1 3" xfId="212"/>
    <cellStyle name="Заголовок 2 2" xfId="213"/>
    <cellStyle name="Заголовок 2 3" xfId="214"/>
    <cellStyle name="Заголовок 3 2" xfId="215"/>
    <cellStyle name="Заголовок 3 3" xfId="216"/>
    <cellStyle name="Заголовок 4 2" xfId="217"/>
    <cellStyle name="Заголовок 4 3" xfId="218"/>
    <cellStyle name="Итог 2" xfId="219"/>
    <cellStyle name="Итог 3" xfId="220"/>
    <cellStyle name="Контрольная ячейка 2" xfId="221"/>
    <cellStyle name="Контрольная ячейка 3" xfId="222"/>
    <cellStyle name="Название 2" xfId="223"/>
    <cellStyle name="Название 3" xfId="224"/>
    <cellStyle name="Нейтральный 2" xfId="225"/>
    <cellStyle name="Нейтральный 3" xfId="226"/>
    <cellStyle name="Обычный" xfId="0" builtinId="0"/>
    <cellStyle name="Обычный 10" xfId="227"/>
    <cellStyle name="Обычный 11" xfId="228"/>
    <cellStyle name="Обычный 12" xfId="229"/>
    <cellStyle name="Обычный 13" xfId="230"/>
    <cellStyle name="Обычный 14" xfId="231"/>
    <cellStyle name="Обычный 15" xfId="232"/>
    <cellStyle name="Обычный 16" xfId="233"/>
    <cellStyle name="Обычный 17" xfId="234"/>
    <cellStyle name="Обычный 18" xfId="235"/>
    <cellStyle name="Обычный 2" xfId="236"/>
    <cellStyle name="Обычный 2 10" xfId="237"/>
    <cellStyle name="Обычный 2 11" xfId="238"/>
    <cellStyle name="Обычный 2 12" xfId="239"/>
    <cellStyle name="Обычный 2 13" xfId="240"/>
    <cellStyle name="Обычный 2 14" xfId="241"/>
    <cellStyle name="Обычный 2 15" xfId="242"/>
    <cellStyle name="Обычный 2 16" xfId="243"/>
    <cellStyle name="Обычный 2 2" xfId="244"/>
    <cellStyle name="Обычный 2 2 2" xfId="245"/>
    <cellStyle name="Обычный 2 2 3" xfId="246"/>
    <cellStyle name="Обычный 2 2 3 2" xfId="352"/>
    <cellStyle name="Обычный 2 2_Расшифровка прочих" xfId="247"/>
    <cellStyle name="Обычный 2 3" xfId="248"/>
    <cellStyle name="Обычный 2 4" xfId="249"/>
    <cellStyle name="Обычный 2 5" xfId="250"/>
    <cellStyle name="Обычный 2 6" xfId="251"/>
    <cellStyle name="Обычный 2 7" xfId="252"/>
    <cellStyle name="Обычный 2 8" xfId="253"/>
    <cellStyle name="Обычный 2 9" xfId="254"/>
    <cellStyle name="Обычный 2_2604-2010" xfId="255"/>
    <cellStyle name="Обычный 3" xfId="256"/>
    <cellStyle name="Обычный 3 10" xfId="257"/>
    <cellStyle name="Обычный 3 10 2" xfId="353"/>
    <cellStyle name="Обычный 3 11" xfId="258"/>
    <cellStyle name="Обычный 3 11 2" xfId="354"/>
    <cellStyle name="Обычный 3 12" xfId="259"/>
    <cellStyle name="Обычный 3 12 2" xfId="355"/>
    <cellStyle name="Обычный 3 13" xfId="260"/>
    <cellStyle name="Обычный 3 13 2" xfId="356"/>
    <cellStyle name="Обычный 3 14" xfId="261"/>
    <cellStyle name="Обычный 3 2" xfId="262"/>
    <cellStyle name="Обычный 3 2 2" xfId="357"/>
    <cellStyle name="Обычный 3 3" xfId="263"/>
    <cellStyle name="Обычный 3 3 2" xfId="358"/>
    <cellStyle name="Обычный 3 4" xfId="264"/>
    <cellStyle name="Обычный 3 4 2" xfId="359"/>
    <cellStyle name="Обычный 3 5" xfId="265"/>
    <cellStyle name="Обычный 3 5 2" xfId="360"/>
    <cellStyle name="Обычный 3 6" xfId="266"/>
    <cellStyle name="Обычный 3 6 2" xfId="361"/>
    <cellStyle name="Обычный 3 7" xfId="267"/>
    <cellStyle name="Обычный 3 7 2" xfId="362"/>
    <cellStyle name="Обычный 3 8" xfId="268"/>
    <cellStyle name="Обычный 3 8 2" xfId="363"/>
    <cellStyle name="Обычный 3 9" xfId="269"/>
    <cellStyle name="Обычный 3 9 2" xfId="364"/>
    <cellStyle name="Обычный 3_Дефицит_7 млрд_0608_бс" xfId="270"/>
    <cellStyle name="Обычный 4" xfId="271"/>
    <cellStyle name="Обычный 4 2" xfId="365"/>
    <cellStyle name="Обычный 5" xfId="272"/>
    <cellStyle name="Обычный 5 2" xfId="273"/>
    <cellStyle name="Обычный 6" xfId="274"/>
    <cellStyle name="Обычный 6 2" xfId="275"/>
    <cellStyle name="Обычный 6 3" xfId="276"/>
    <cellStyle name="Обычный 6 4" xfId="277"/>
    <cellStyle name="Обычный 6_Дефицит_7 млрд_0608_бс" xfId="278"/>
    <cellStyle name="Обычный 7" xfId="279"/>
    <cellStyle name="Обычный 7 2" xfId="280"/>
    <cellStyle name="Обычный 8" xfId="281"/>
    <cellStyle name="Обычный 9" xfId="282"/>
    <cellStyle name="Обычный 9 2" xfId="283"/>
    <cellStyle name="Плохой 2" xfId="284"/>
    <cellStyle name="Плохой 3" xfId="285"/>
    <cellStyle name="Пояснение 2" xfId="286"/>
    <cellStyle name="Пояснение 3" xfId="287"/>
    <cellStyle name="Примечание 2" xfId="288"/>
    <cellStyle name="Примечание 3" xfId="289"/>
    <cellStyle name="Процентный 2" xfId="290"/>
    <cellStyle name="Процентный 2 10" xfId="291"/>
    <cellStyle name="Процентный 2 11" xfId="292"/>
    <cellStyle name="Процентный 2 12" xfId="293"/>
    <cellStyle name="Процентный 2 13" xfId="294"/>
    <cellStyle name="Процентный 2 14" xfId="295"/>
    <cellStyle name="Процентный 2 15" xfId="296"/>
    <cellStyle name="Процентный 2 16" xfId="297"/>
    <cellStyle name="Процентный 2 2" xfId="298"/>
    <cellStyle name="Процентный 2 3" xfId="299"/>
    <cellStyle name="Процентный 2 4" xfId="300"/>
    <cellStyle name="Процентный 2 5" xfId="301"/>
    <cellStyle name="Процентный 2 6" xfId="302"/>
    <cellStyle name="Процентный 2 7" xfId="303"/>
    <cellStyle name="Процентный 2 8" xfId="304"/>
    <cellStyle name="Процентный 2 9" xfId="305"/>
    <cellStyle name="Процентный 3" xfId="306"/>
    <cellStyle name="Процентный 4" xfId="307"/>
    <cellStyle name="Процентный 4 2" xfId="308"/>
    <cellStyle name="Связанная ячейка 2" xfId="309"/>
    <cellStyle name="Связанная ячейка 3" xfId="310"/>
    <cellStyle name="Стиль 1" xfId="311"/>
    <cellStyle name="Стиль 1 2" xfId="312"/>
    <cellStyle name="Стиль 1 3" xfId="313"/>
    <cellStyle name="Стиль 1 4" xfId="314"/>
    <cellStyle name="Стиль 1 5" xfId="315"/>
    <cellStyle name="Стиль 1 6" xfId="316"/>
    <cellStyle name="Стиль 1 7" xfId="317"/>
    <cellStyle name="Текст предупреждения 2" xfId="318"/>
    <cellStyle name="Текст предупреждения 3" xfId="319"/>
    <cellStyle name="Тысячи [0]_1.62" xfId="320"/>
    <cellStyle name="Тысячи_1.62" xfId="321"/>
    <cellStyle name="Финансовый 2" xfId="322"/>
    <cellStyle name="Финансовый 2 10" xfId="323"/>
    <cellStyle name="Финансовый 2 11" xfId="324"/>
    <cellStyle name="Финансовый 2 12" xfId="325"/>
    <cellStyle name="Финансовый 2 13" xfId="326"/>
    <cellStyle name="Финансовый 2 14" xfId="327"/>
    <cellStyle name="Финансовый 2 15" xfId="328"/>
    <cellStyle name="Финансовый 2 16" xfId="329"/>
    <cellStyle name="Финансовый 2 17" xfId="330"/>
    <cellStyle name="Финансовый 2 2" xfId="331"/>
    <cellStyle name="Финансовый 2 3" xfId="332"/>
    <cellStyle name="Финансовый 2 4" xfId="333"/>
    <cellStyle name="Финансовый 2 5" xfId="334"/>
    <cellStyle name="Финансовый 2 6" xfId="335"/>
    <cellStyle name="Финансовый 2 7" xfId="336"/>
    <cellStyle name="Финансовый 2 8" xfId="337"/>
    <cellStyle name="Финансовый 2 9" xfId="338"/>
    <cellStyle name="Финансовый 3" xfId="339"/>
    <cellStyle name="Финансовый 3 2" xfId="340"/>
    <cellStyle name="Финансовый 4" xfId="341"/>
    <cellStyle name="Финансовый 4 2" xfId="342"/>
    <cellStyle name="Финансовый 4 3" xfId="343"/>
    <cellStyle name="Финансовый 5" xfId="344"/>
    <cellStyle name="Финансовый 6" xfId="345"/>
    <cellStyle name="Финансовый 7" xfId="346"/>
    <cellStyle name="Хороший 2" xfId="347"/>
    <cellStyle name="Хороший 3" xfId="348"/>
    <cellStyle name="числовой" xfId="349"/>
    <cellStyle name="Ю" xfId="350"/>
    <cellStyle name="Ю-FreeSet_10" xfId="3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12\&#1086;&#1088;&#1075;&#1072;&#1085;&#1110;&#1079;&#1072;&#1094;&#1110;&#1081;&#1085;&#1080;&#1081;%20&#1074;&#1110;&#1076;&#1076;&#1110;&#1083;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359"/>
  <sheetViews>
    <sheetView tabSelected="1" topLeftCell="A119" zoomScale="70" zoomScaleNormal="70" zoomScaleSheetLayoutView="75" workbookViewId="0">
      <selection activeCell="Q141" sqref="Q141"/>
    </sheetView>
  </sheetViews>
  <sheetFormatPr defaultRowHeight="18.75"/>
  <cols>
    <col min="1" max="1" width="84" style="65" customWidth="1"/>
    <col min="2" max="2" width="20.85546875" style="72" customWidth="1"/>
    <col min="3" max="3" width="20.7109375" style="72" customWidth="1"/>
    <col min="4" max="4" width="20.42578125" style="65" customWidth="1"/>
    <col min="5" max="5" width="20.5703125" style="65" customWidth="1"/>
    <col min="6" max="6" width="16" style="65" hidden="1" customWidth="1"/>
    <col min="7" max="7" width="14.7109375" style="65" hidden="1" customWidth="1"/>
    <col min="8" max="8" width="14.140625" style="65" hidden="1" customWidth="1"/>
    <col min="9" max="9" width="14" style="65" hidden="1" customWidth="1"/>
    <col min="10" max="10" width="17.28515625" style="65" customWidth="1"/>
    <col min="11" max="14" width="13.5703125" style="65" hidden="1" customWidth="1"/>
    <col min="15" max="15" width="23.7109375" style="65" customWidth="1"/>
    <col min="16" max="16" width="69.28515625" style="1" hidden="1" customWidth="1"/>
    <col min="17" max="17" width="11.28515625" style="1" customWidth="1"/>
    <col min="18" max="16384" width="9.140625" style="1"/>
  </cols>
  <sheetData>
    <row r="1" spans="1:15" ht="30.75" customHeight="1">
      <c r="E1" s="65" t="s">
        <v>0</v>
      </c>
    </row>
    <row r="2" spans="1:15">
      <c r="E2" s="65" t="s">
        <v>82</v>
      </c>
    </row>
    <row r="3" spans="1:15">
      <c r="E3" s="65" t="s">
        <v>123</v>
      </c>
    </row>
    <row r="4" spans="1:15" ht="12.75" customHeight="1"/>
    <row r="5" spans="1:15" ht="12.75" customHeight="1"/>
    <row r="6" spans="1:15" ht="27" customHeight="1">
      <c r="E6" s="70" t="s">
        <v>1</v>
      </c>
      <c r="F6" s="70"/>
      <c r="G6" s="70"/>
      <c r="H6" s="70"/>
      <c r="I6" s="70"/>
    </row>
    <row r="7" spans="1:15" ht="22.5">
      <c r="A7" s="29"/>
      <c r="E7" s="129" t="s">
        <v>124</v>
      </c>
      <c r="F7" s="129"/>
      <c r="G7" s="129"/>
      <c r="H7" s="129"/>
      <c r="I7" s="129"/>
      <c r="J7" s="129"/>
      <c r="K7" s="129"/>
      <c r="L7" s="129"/>
      <c r="M7" s="129"/>
      <c r="N7" s="129"/>
      <c r="O7" s="129"/>
    </row>
    <row r="8" spans="1:15" ht="22.5">
      <c r="A8" s="29"/>
      <c r="E8" s="72" t="s">
        <v>125</v>
      </c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15" ht="25.5" customHeight="1">
      <c r="E9" s="85" t="s">
        <v>126</v>
      </c>
      <c r="F9" s="85"/>
      <c r="G9" s="85"/>
      <c r="H9" s="85"/>
      <c r="I9" s="85"/>
      <c r="J9" s="85"/>
      <c r="K9" s="85"/>
      <c r="L9" s="85"/>
      <c r="M9" s="85"/>
      <c r="N9" s="85"/>
      <c r="O9" s="85"/>
    </row>
    <row r="10" spans="1:15" ht="13.5" customHeight="1"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3.75" customHeight="1">
      <c r="J11" s="81"/>
      <c r="K11" s="81"/>
      <c r="L11" s="81"/>
      <c r="M11" s="81"/>
      <c r="N11" s="81"/>
      <c r="O11" s="81"/>
    </row>
    <row r="12" spans="1:15" ht="5.25" customHeight="1">
      <c r="B12" s="72" t="s">
        <v>73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2" customHeight="1"/>
    <row r="14" spans="1:15" ht="18.75" hidden="1" customHeight="1"/>
    <row r="15" spans="1:15">
      <c r="J15" s="66" t="s">
        <v>2</v>
      </c>
      <c r="K15" s="66"/>
      <c r="L15" s="66"/>
      <c r="M15" s="66"/>
      <c r="N15" s="66"/>
      <c r="O15" s="26" t="s">
        <v>142</v>
      </c>
    </row>
    <row r="16" spans="1:15">
      <c r="J16" s="66" t="s">
        <v>3</v>
      </c>
      <c r="K16" s="66"/>
      <c r="L16" s="66"/>
      <c r="M16" s="66"/>
      <c r="N16" s="66"/>
      <c r="O16" s="91"/>
    </row>
    <row r="17" spans="1:15">
      <c r="J17" s="66" t="s">
        <v>4</v>
      </c>
      <c r="K17" s="66"/>
      <c r="L17" s="66"/>
      <c r="M17" s="66"/>
      <c r="N17" s="66"/>
      <c r="O17" s="26"/>
    </row>
    <row r="18" spans="1:15">
      <c r="J18" s="66" t="s">
        <v>5</v>
      </c>
      <c r="K18" s="66"/>
      <c r="L18" s="66"/>
      <c r="M18" s="66"/>
      <c r="N18" s="66"/>
      <c r="O18" s="26"/>
    </row>
    <row r="19" spans="1:15">
      <c r="E19" s="65" t="s">
        <v>74</v>
      </c>
      <c r="J19" s="136" t="s">
        <v>6</v>
      </c>
      <c r="K19" s="137"/>
      <c r="L19" s="137"/>
      <c r="M19" s="137"/>
      <c r="N19" s="137"/>
      <c r="O19" s="138"/>
    </row>
    <row r="21" spans="1:15" ht="18.75" hidden="1" customHeight="1"/>
    <row r="22" spans="1:15" ht="31.5" customHeight="1">
      <c r="B22" s="130"/>
      <c r="C22" s="130"/>
      <c r="D22" s="130"/>
      <c r="J22" s="131" t="s">
        <v>7</v>
      </c>
      <c r="K22" s="132"/>
      <c r="L22" s="132"/>
      <c r="M22" s="132"/>
      <c r="N22" s="132"/>
      <c r="O22" s="133"/>
    </row>
    <row r="23" spans="1:15" ht="57" customHeight="1">
      <c r="A23" s="104" t="s">
        <v>8</v>
      </c>
      <c r="B23" s="118" t="s">
        <v>130</v>
      </c>
      <c r="C23" s="119"/>
      <c r="D23" s="119"/>
      <c r="E23" s="119"/>
      <c r="F23" s="96"/>
      <c r="G23" s="96"/>
      <c r="H23" s="96"/>
      <c r="I23" s="96"/>
      <c r="J23" s="66" t="s">
        <v>9</v>
      </c>
      <c r="K23" s="66"/>
      <c r="L23" s="66"/>
      <c r="M23" s="66"/>
      <c r="N23" s="66"/>
      <c r="O23" s="66">
        <v>44428038</v>
      </c>
    </row>
    <row r="24" spans="1:15" ht="24" customHeight="1">
      <c r="A24" s="104" t="s">
        <v>10</v>
      </c>
      <c r="B24" s="112" t="s">
        <v>131</v>
      </c>
      <c r="C24" s="113"/>
      <c r="D24" s="113"/>
      <c r="E24" s="57"/>
      <c r="F24" s="57"/>
      <c r="G24" s="57"/>
      <c r="H24" s="57"/>
      <c r="I24" s="57"/>
      <c r="J24" s="66" t="s">
        <v>11</v>
      </c>
      <c r="K24" s="66"/>
      <c r="L24" s="66"/>
      <c r="M24" s="66"/>
      <c r="N24" s="66"/>
      <c r="O24" s="26"/>
    </row>
    <row r="25" spans="1:15" ht="36" customHeight="1">
      <c r="A25" s="104" t="s">
        <v>12</v>
      </c>
      <c r="B25" s="112" t="s">
        <v>132</v>
      </c>
      <c r="C25" s="113"/>
      <c r="D25" s="113"/>
      <c r="E25" s="113"/>
      <c r="F25" s="92"/>
      <c r="G25" s="92"/>
      <c r="H25" s="92"/>
      <c r="I25" s="92"/>
      <c r="J25" s="66" t="s">
        <v>13</v>
      </c>
      <c r="K25" s="66"/>
      <c r="L25" s="66"/>
      <c r="M25" s="66"/>
      <c r="N25" s="66"/>
      <c r="O25" s="58" t="s">
        <v>133</v>
      </c>
    </row>
    <row r="26" spans="1:15" ht="22.5" customHeight="1">
      <c r="A26" s="104" t="s">
        <v>134</v>
      </c>
      <c r="B26" s="112" t="s">
        <v>135</v>
      </c>
      <c r="C26" s="113"/>
      <c r="D26" s="113"/>
      <c r="E26" s="113"/>
      <c r="F26" s="92"/>
      <c r="G26" s="92"/>
      <c r="H26" s="92"/>
      <c r="I26" s="92"/>
      <c r="J26" s="66" t="s">
        <v>14</v>
      </c>
      <c r="K26" s="66"/>
      <c r="L26" s="66"/>
      <c r="M26" s="66"/>
      <c r="N26" s="66"/>
      <c r="O26" s="91"/>
    </row>
    <row r="27" spans="1:15" ht="24" customHeight="1">
      <c r="A27" s="104" t="s">
        <v>15</v>
      </c>
      <c r="B27" s="112" t="s">
        <v>136</v>
      </c>
      <c r="C27" s="113"/>
      <c r="D27" s="113"/>
      <c r="E27" s="113"/>
      <c r="F27" s="92"/>
      <c r="G27" s="92"/>
      <c r="H27" s="92"/>
      <c r="I27" s="92"/>
      <c r="J27" s="66" t="s">
        <v>16</v>
      </c>
      <c r="K27" s="66"/>
      <c r="L27" s="66"/>
      <c r="M27" s="66"/>
      <c r="N27" s="66"/>
      <c r="O27" s="91"/>
    </row>
    <row r="28" spans="1:15" ht="39.75" customHeight="1">
      <c r="A28" s="104" t="s">
        <v>17</v>
      </c>
      <c r="B28" s="112" t="s">
        <v>137</v>
      </c>
      <c r="C28" s="113"/>
      <c r="D28" s="113"/>
      <c r="E28" s="113"/>
      <c r="F28" s="63"/>
      <c r="G28" s="63"/>
      <c r="H28" s="63"/>
      <c r="I28" s="63"/>
      <c r="J28" s="68" t="s">
        <v>18</v>
      </c>
      <c r="K28" s="68"/>
      <c r="L28" s="68"/>
      <c r="M28" s="68"/>
      <c r="N28" s="68"/>
      <c r="O28" s="91" t="s">
        <v>138</v>
      </c>
    </row>
    <row r="29" spans="1:15" ht="39.75" customHeight="1">
      <c r="A29" s="104" t="s">
        <v>19</v>
      </c>
      <c r="B29" s="145" t="s">
        <v>47</v>
      </c>
      <c r="C29" s="145"/>
      <c r="D29" s="145"/>
      <c r="E29" s="139" t="s">
        <v>20</v>
      </c>
      <c r="F29" s="140"/>
      <c r="G29" s="140"/>
      <c r="H29" s="140"/>
      <c r="I29" s="140"/>
      <c r="J29" s="141"/>
      <c r="K29" s="93"/>
      <c r="L29" s="93"/>
      <c r="M29" s="93"/>
      <c r="N29" s="93"/>
      <c r="O29" s="88" t="s">
        <v>142</v>
      </c>
    </row>
    <row r="30" spans="1:15" ht="31.5" customHeight="1">
      <c r="A30" s="104" t="s">
        <v>21</v>
      </c>
      <c r="B30" s="112" t="s">
        <v>139</v>
      </c>
      <c r="C30" s="113"/>
      <c r="D30" s="135"/>
      <c r="E30" s="139" t="s">
        <v>97</v>
      </c>
      <c r="F30" s="140"/>
      <c r="G30" s="140"/>
      <c r="H30" s="140"/>
      <c r="I30" s="140"/>
      <c r="J30" s="141"/>
      <c r="K30" s="93"/>
      <c r="L30" s="93"/>
      <c r="M30" s="93"/>
      <c r="N30" s="93"/>
      <c r="O30" s="4"/>
    </row>
    <row r="31" spans="1:15" ht="22.5" customHeight="1">
      <c r="A31" s="104" t="s">
        <v>22</v>
      </c>
      <c r="B31" s="142">
        <v>11</v>
      </c>
      <c r="C31" s="143"/>
      <c r="D31" s="144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2"/>
    </row>
    <row r="32" spans="1:15" ht="25.5" customHeight="1">
      <c r="A32" s="104" t="s">
        <v>23</v>
      </c>
      <c r="B32" s="112" t="s">
        <v>140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35"/>
    </row>
    <row r="33" spans="1:17" ht="23.25" customHeight="1">
      <c r="A33" s="104" t="s">
        <v>24</v>
      </c>
      <c r="B33" s="112" t="s">
        <v>141</v>
      </c>
      <c r="C33" s="113"/>
      <c r="D33" s="113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2"/>
    </row>
    <row r="34" spans="1:17" ht="32.25" customHeight="1">
      <c r="A34" s="104" t="s">
        <v>25</v>
      </c>
      <c r="B34" s="118" t="s">
        <v>143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</row>
    <row r="36" spans="1:17" ht="56.25" customHeight="1">
      <c r="A36" s="134" t="s">
        <v>144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</row>
    <row r="37" spans="1:17" ht="31.5" customHeight="1">
      <c r="A37" s="116" t="s">
        <v>145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1:17" ht="34.5" customHeight="1">
      <c r="A38" s="117" t="s">
        <v>146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</row>
    <row r="39" spans="1:17" ht="17.25" customHeight="1">
      <c r="A39" s="114" t="s">
        <v>147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5"/>
    </row>
    <row r="40" spans="1:17">
      <c r="A40" s="69"/>
      <c r="B40" s="6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 t="s">
        <v>47</v>
      </c>
    </row>
    <row r="41" spans="1:17" ht="23.25" customHeight="1">
      <c r="A41" s="148" t="s">
        <v>26</v>
      </c>
      <c r="B41" s="121" t="s">
        <v>27</v>
      </c>
      <c r="C41" s="121" t="s">
        <v>106</v>
      </c>
      <c r="D41" s="121" t="s">
        <v>154</v>
      </c>
      <c r="E41" s="121" t="s">
        <v>148</v>
      </c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 t="s">
        <v>28</v>
      </c>
    </row>
    <row r="42" spans="1:17" ht="98.25" customHeight="1">
      <c r="A42" s="148"/>
      <c r="B42" s="121"/>
      <c r="C42" s="121"/>
      <c r="D42" s="121"/>
      <c r="E42" s="7" t="s">
        <v>149</v>
      </c>
      <c r="F42" s="7">
        <v>1</v>
      </c>
      <c r="G42" s="7">
        <v>2</v>
      </c>
      <c r="H42" s="7">
        <v>3</v>
      </c>
      <c r="I42" s="7">
        <v>4</v>
      </c>
      <c r="J42" s="7" t="s">
        <v>150</v>
      </c>
      <c r="K42" s="7">
        <v>1</v>
      </c>
      <c r="L42" s="7">
        <v>2</v>
      </c>
      <c r="M42" s="7">
        <v>3</v>
      </c>
      <c r="N42" s="7">
        <v>4</v>
      </c>
      <c r="O42" s="7" t="s">
        <v>151</v>
      </c>
      <c r="P42" s="121"/>
    </row>
    <row r="43" spans="1:17" ht="18" customHeight="1">
      <c r="A43" s="91">
        <v>1</v>
      </c>
      <c r="B43" s="88">
        <v>2</v>
      </c>
      <c r="C43" s="88">
        <v>3</v>
      </c>
      <c r="D43" s="88">
        <v>4</v>
      </c>
      <c r="E43" s="88">
        <v>6</v>
      </c>
      <c r="F43" s="88"/>
      <c r="G43" s="88"/>
      <c r="H43" s="88"/>
      <c r="I43" s="88"/>
      <c r="J43" s="88">
        <v>8</v>
      </c>
      <c r="K43" s="88"/>
      <c r="L43" s="88"/>
      <c r="M43" s="88"/>
      <c r="N43" s="88"/>
      <c r="O43" s="88">
        <v>9</v>
      </c>
      <c r="P43" s="3">
        <v>10</v>
      </c>
    </row>
    <row r="44" spans="1:17" ht="35.25" customHeight="1">
      <c r="A44" s="122" t="s">
        <v>29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4"/>
      <c r="P44" s="3"/>
    </row>
    <row r="45" spans="1:17" s="8" customFormat="1" ht="31.5" hidden="1" customHeight="1">
      <c r="A45" s="125" t="s">
        <v>30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</row>
    <row r="46" spans="1:17" s="8" customFormat="1" ht="31.5" customHeight="1">
      <c r="A46" s="95" t="s">
        <v>117</v>
      </c>
      <c r="B46" s="105">
        <v>100</v>
      </c>
      <c r="C46" s="106">
        <f>C47+C48+C54+C55+C56+C57+C4+C49+C61</f>
        <v>0</v>
      </c>
      <c r="D46" s="106">
        <f>D47+D48+D54+D55+D56+D57+D4+D49+D61</f>
        <v>3051.3</v>
      </c>
      <c r="E46" s="106">
        <f t="shared" ref="E46:O46" si="0">E47+E48+E54+E55+E56+E57+E4+E49+E61</f>
        <v>14500.71</v>
      </c>
      <c r="F46" s="106">
        <f t="shared" si="0"/>
        <v>14500.71</v>
      </c>
      <c r="G46" s="106">
        <f t="shared" si="0"/>
        <v>0</v>
      </c>
      <c r="H46" s="106">
        <f t="shared" si="0"/>
        <v>0</v>
      </c>
      <c r="I46" s="106">
        <f t="shared" si="0"/>
        <v>0</v>
      </c>
      <c r="J46" s="106">
        <f>J47+J48+J54+J55+J56+J57+J4+J49+J61</f>
        <v>3051.3</v>
      </c>
      <c r="K46" s="106">
        <f t="shared" ref="K46:N46" si="1">K47+K48+K54+K55+K56+K57+K4+K49+K61</f>
        <v>3051.3</v>
      </c>
      <c r="L46" s="106">
        <f t="shared" si="1"/>
        <v>0</v>
      </c>
      <c r="M46" s="106">
        <f t="shared" si="1"/>
        <v>0</v>
      </c>
      <c r="N46" s="106">
        <f t="shared" si="1"/>
        <v>0</v>
      </c>
      <c r="O46" s="106" t="e">
        <f t="shared" si="0"/>
        <v>#DIV/0!</v>
      </c>
      <c r="P46" s="12"/>
      <c r="Q46" s="30"/>
    </row>
    <row r="47" spans="1:17" s="8" customFormat="1" ht="27" customHeight="1">
      <c r="A47" s="94" t="s">
        <v>83</v>
      </c>
      <c r="B47" s="88">
        <v>101</v>
      </c>
      <c r="C47" s="44">
        <v>0</v>
      </c>
      <c r="D47" s="35"/>
      <c r="E47" s="36"/>
      <c r="F47" s="36"/>
      <c r="G47" s="36"/>
      <c r="H47" s="36"/>
      <c r="I47" s="36"/>
      <c r="J47" s="37"/>
      <c r="K47" s="37"/>
      <c r="L47" s="37"/>
      <c r="M47" s="37"/>
      <c r="N47" s="37"/>
      <c r="O47" s="62" t="e">
        <f t="shared" ref="O47:O48" si="2">ROUND(J47/E47*100,1)</f>
        <v>#DIV/0!</v>
      </c>
      <c r="P47" s="12"/>
      <c r="Q47" s="30"/>
    </row>
    <row r="48" spans="1:17" s="8" customFormat="1" ht="35.25" customHeight="1">
      <c r="A48" s="94" t="s">
        <v>72</v>
      </c>
      <c r="B48" s="88">
        <v>102</v>
      </c>
      <c r="C48" s="82"/>
      <c r="D48" s="79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62" t="e">
        <f t="shared" si="2"/>
        <v>#DIV/0!</v>
      </c>
      <c r="P48" s="12"/>
      <c r="Q48" s="30"/>
    </row>
    <row r="49" spans="1:17" s="8" customFormat="1" ht="38.25" customHeight="1">
      <c r="A49" s="62" t="s">
        <v>118</v>
      </c>
      <c r="B49" s="61">
        <v>103</v>
      </c>
      <c r="C49" s="97"/>
      <c r="D49" s="97">
        <v>797.7</v>
      </c>
      <c r="E49" s="97">
        <v>12533.177</v>
      </c>
      <c r="F49" s="97">
        <v>12533.177</v>
      </c>
      <c r="G49" s="97"/>
      <c r="H49" s="97"/>
      <c r="I49" s="97"/>
      <c r="J49" s="97">
        <v>797.7</v>
      </c>
      <c r="K49" s="97">
        <v>797.7</v>
      </c>
      <c r="L49" s="97"/>
      <c r="M49" s="97"/>
      <c r="N49" s="97"/>
      <c r="O49" s="62">
        <f>ROUND(J49/E49*100,1)</f>
        <v>6.4</v>
      </c>
      <c r="P49" s="12"/>
      <c r="Q49" s="30"/>
    </row>
    <row r="50" spans="1:17" s="8" customFormat="1" ht="38.25" customHeight="1">
      <c r="A50" s="62" t="s">
        <v>75</v>
      </c>
      <c r="B50" s="61">
        <v>104</v>
      </c>
      <c r="C50" s="44"/>
      <c r="D50" s="44">
        <v>0</v>
      </c>
      <c r="E50" s="44">
        <v>0</v>
      </c>
      <c r="F50" s="44"/>
      <c r="G50" s="44"/>
      <c r="H50" s="44"/>
      <c r="I50" s="44"/>
      <c r="J50" s="44">
        <v>0</v>
      </c>
      <c r="K50" s="44"/>
      <c r="L50" s="44"/>
      <c r="M50" s="44"/>
      <c r="N50" s="44"/>
      <c r="O50" s="62" t="e">
        <f t="shared" ref="O50:O71" si="3">ROUND(J50/E50*100,1)</f>
        <v>#DIV/0!</v>
      </c>
      <c r="P50" s="12"/>
      <c r="Q50" s="30"/>
    </row>
    <row r="51" spans="1:17" s="8" customFormat="1" ht="28.5" customHeight="1">
      <c r="A51" s="78" t="s">
        <v>70</v>
      </c>
      <c r="B51" s="20">
        <v>105</v>
      </c>
      <c r="C51" s="82"/>
      <c r="D51" s="44">
        <v>0</v>
      </c>
      <c r="E51" s="44">
        <v>0</v>
      </c>
      <c r="F51" s="44"/>
      <c r="G51" s="44"/>
      <c r="H51" s="44"/>
      <c r="I51" s="44"/>
      <c r="J51" s="44">
        <v>0</v>
      </c>
      <c r="K51" s="44"/>
      <c r="L51" s="44"/>
      <c r="M51" s="83"/>
      <c r="N51" s="83"/>
      <c r="O51" s="62" t="e">
        <f t="shared" si="3"/>
        <v>#DIV/0!</v>
      </c>
      <c r="P51" s="12"/>
      <c r="Q51" s="30"/>
    </row>
    <row r="52" spans="1:17" s="8" customFormat="1" ht="28.5" customHeight="1">
      <c r="A52" s="78" t="s">
        <v>71</v>
      </c>
      <c r="B52" s="20">
        <v>106</v>
      </c>
      <c r="C52" s="82"/>
      <c r="D52" s="44">
        <v>0</v>
      </c>
      <c r="E52" s="44">
        <v>0</v>
      </c>
      <c r="F52" s="44"/>
      <c r="G52" s="44"/>
      <c r="H52" s="44"/>
      <c r="I52" s="44"/>
      <c r="J52" s="44">
        <v>0</v>
      </c>
      <c r="K52" s="44"/>
      <c r="L52" s="44"/>
      <c r="M52" s="83"/>
      <c r="N52" s="83"/>
      <c r="O52" s="62" t="e">
        <f t="shared" si="3"/>
        <v>#DIV/0!</v>
      </c>
      <c r="P52" s="12"/>
      <c r="Q52" s="30"/>
    </row>
    <row r="53" spans="1:17" s="8" customFormat="1" ht="28.5" customHeight="1">
      <c r="A53" s="78" t="s">
        <v>81</v>
      </c>
      <c r="B53" s="20">
        <v>107</v>
      </c>
      <c r="C53" s="82"/>
      <c r="D53" s="44">
        <v>0</v>
      </c>
      <c r="E53" s="44">
        <v>0</v>
      </c>
      <c r="F53" s="44"/>
      <c r="G53" s="44"/>
      <c r="H53" s="44"/>
      <c r="I53" s="44"/>
      <c r="J53" s="44">
        <v>0</v>
      </c>
      <c r="K53" s="44"/>
      <c r="L53" s="44"/>
      <c r="M53" s="83"/>
      <c r="N53" s="83"/>
      <c r="O53" s="62" t="e">
        <f t="shared" si="3"/>
        <v>#DIV/0!</v>
      </c>
      <c r="P53" s="12"/>
      <c r="Q53" s="30"/>
    </row>
    <row r="54" spans="1:17" s="8" customFormat="1" ht="28.5" customHeight="1">
      <c r="A54" s="79" t="s">
        <v>66</v>
      </c>
      <c r="B54" s="80">
        <v>108</v>
      </c>
      <c r="C54" s="97">
        <v>0</v>
      </c>
      <c r="D54" s="97">
        <v>2253.6</v>
      </c>
      <c r="E54" s="97">
        <v>1967.5329999999999</v>
      </c>
      <c r="F54" s="97">
        <v>1967.5329999999999</v>
      </c>
      <c r="G54" s="97"/>
      <c r="H54" s="97"/>
      <c r="I54" s="97"/>
      <c r="J54" s="97">
        <v>2253.6</v>
      </c>
      <c r="K54" s="97">
        <v>2253.6</v>
      </c>
      <c r="L54" s="97"/>
      <c r="M54" s="97"/>
      <c r="N54" s="97"/>
      <c r="O54" s="62">
        <f t="shared" si="3"/>
        <v>114.5</v>
      </c>
      <c r="P54" s="9"/>
      <c r="Q54" s="30"/>
    </row>
    <row r="55" spans="1:17" s="8" customFormat="1" ht="28.5" customHeight="1">
      <c r="A55" s="94" t="s">
        <v>49</v>
      </c>
      <c r="B55" s="20">
        <v>109</v>
      </c>
      <c r="C55" s="44"/>
      <c r="D55" s="44">
        <v>0</v>
      </c>
      <c r="E55" s="44">
        <v>0</v>
      </c>
      <c r="F55" s="44"/>
      <c r="G55" s="44"/>
      <c r="H55" s="44"/>
      <c r="I55" s="44"/>
      <c r="J55" s="44">
        <v>0</v>
      </c>
      <c r="K55" s="44"/>
      <c r="L55" s="44"/>
      <c r="M55" s="44"/>
      <c r="N55" s="44"/>
      <c r="O55" s="62" t="e">
        <f t="shared" si="3"/>
        <v>#DIV/0!</v>
      </c>
      <c r="P55" s="9"/>
      <c r="Q55" s="30"/>
    </row>
    <row r="56" spans="1:17" s="8" customFormat="1" ht="27" customHeight="1">
      <c r="A56" s="94" t="s">
        <v>69</v>
      </c>
      <c r="B56" s="20">
        <v>110</v>
      </c>
      <c r="C56" s="44"/>
      <c r="D56" s="44">
        <v>0</v>
      </c>
      <c r="E56" s="44">
        <v>0</v>
      </c>
      <c r="F56" s="44"/>
      <c r="G56" s="44"/>
      <c r="H56" s="44"/>
      <c r="I56" s="44"/>
      <c r="J56" s="44">
        <v>0</v>
      </c>
      <c r="K56" s="44"/>
      <c r="L56" s="44"/>
      <c r="M56" s="44"/>
      <c r="N56" s="44"/>
      <c r="O56" s="62" t="e">
        <f t="shared" si="3"/>
        <v>#DIV/0!</v>
      </c>
      <c r="P56" s="9"/>
      <c r="Q56" s="30"/>
    </row>
    <row r="57" spans="1:17" s="8" customFormat="1" ht="25.5" hidden="1" customHeight="1">
      <c r="A57" s="78"/>
      <c r="B57" s="20"/>
      <c r="C57" s="44"/>
      <c r="D57" s="44">
        <v>0</v>
      </c>
      <c r="E57" s="44">
        <v>0</v>
      </c>
      <c r="F57" s="44"/>
      <c r="G57" s="44"/>
      <c r="H57" s="44"/>
      <c r="I57" s="44"/>
      <c r="J57" s="44">
        <v>0</v>
      </c>
      <c r="K57" s="44"/>
      <c r="L57" s="44"/>
      <c r="M57" s="44"/>
      <c r="N57" s="44"/>
      <c r="O57" s="62" t="e">
        <f t="shared" si="3"/>
        <v>#DIV/0!</v>
      </c>
      <c r="P57" s="9"/>
      <c r="Q57" s="30"/>
    </row>
    <row r="58" spans="1:17" s="8" customFormat="1" ht="26.25" hidden="1" customHeight="1">
      <c r="A58" s="19"/>
      <c r="B58" s="20"/>
      <c r="C58" s="44"/>
      <c r="D58" s="44">
        <v>0</v>
      </c>
      <c r="E58" s="44">
        <v>0</v>
      </c>
      <c r="F58" s="44"/>
      <c r="G58" s="44"/>
      <c r="H58" s="44"/>
      <c r="I58" s="44"/>
      <c r="J58" s="44">
        <v>0</v>
      </c>
      <c r="K58" s="44"/>
      <c r="L58" s="44"/>
      <c r="M58" s="44"/>
      <c r="N58" s="44"/>
      <c r="O58" s="62" t="e">
        <f t="shared" si="3"/>
        <v>#DIV/0!</v>
      </c>
      <c r="P58" s="9"/>
      <c r="Q58" s="30"/>
    </row>
    <row r="59" spans="1:17" s="8" customFormat="1" ht="27" hidden="1" customHeight="1">
      <c r="A59" s="19"/>
      <c r="B59" s="20"/>
      <c r="C59" s="44"/>
      <c r="D59" s="44">
        <v>0</v>
      </c>
      <c r="E59" s="44">
        <v>0</v>
      </c>
      <c r="F59" s="44"/>
      <c r="G59" s="44"/>
      <c r="H59" s="44"/>
      <c r="I59" s="44"/>
      <c r="J59" s="44">
        <v>0</v>
      </c>
      <c r="K59" s="44"/>
      <c r="L59" s="44"/>
      <c r="M59" s="44"/>
      <c r="N59" s="44"/>
      <c r="O59" s="62" t="e">
        <f t="shared" si="3"/>
        <v>#DIV/0!</v>
      </c>
      <c r="P59" s="9"/>
      <c r="Q59" s="30"/>
    </row>
    <row r="60" spans="1:17" s="8" customFormat="1" ht="27" hidden="1" customHeight="1">
      <c r="A60" s="19"/>
      <c r="B60" s="20"/>
      <c r="C60" s="44"/>
      <c r="D60" s="44">
        <v>0</v>
      </c>
      <c r="E60" s="44">
        <v>0</v>
      </c>
      <c r="F60" s="44"/>
      <c r="G60" s="44"/>
      <c r="H60" s="44"/>
      <c r="I60" s="44"/>
      <c r="J60" s="44">
        <v>0</v>
      </c>
      <c r="K60" s="44"/>
      <c r="L60" s="44"/>
      <c r="M60" s="44"/>
      <c r="N60" s="44"/>
      <c r="O60" s="62" t="e">
        <f t="shared" si="3"/>
        <v>#DIV/0!</v>
      </c>
      <c r="P60" s="9"/>
      <c r="Q60" s="30"/>
    </row>
    <row r="61" spans="1:17" s="8" customFormat="1" ht="27" customHeight="1">
      <c r="A61" s="78" t="s">
        <v>76</v>
      </c>
      <c r="B61" s="20">
        <v>111</v>
      </c>
      <c r="C61" s="44"/>
      <c r="D61" s="44">
        <v>0</v>
      </c>
      <c r="E61" s="44">
        <v>0</v>
      </c>
      <c r="F61" s="44"/>
      <c r="G61" s="44"/>
      <c r="H61" s="44"/>
      <c r="I61" s="44"/>
      <c r="J61" s="44">
        <v>0</v>
      </c>
      <c r="K61" s="44"/>
      <c r="L61" s="44"/>
      <c r="M61" s="44"/>
      <c r="N61" s="44"/>
      <c r="O61" s="62" t="e">
        <f t="shared" si="3"/>
        <v>#DIV/0!</v>
      </c>
      <c r="P61" s="9"/>
      <c r="Q61" s="30"/>
    </row>
    <row r="62" spans="1:17" s="8" customFormat="1" ht="27" hidden="1" customHeight="1">
      <c r="A62" s="78" t="s">
        <v>67</v>
      </c>
      <c r="B62" s="20">
        <v>112</v>
      </c>
      <c r="C62" s="44"/>
      <c r="D62" s="44">
        <v>0</v>
      </c>
      <c r="E62" s="44">
        <v>0</v>
      </c>
      <c r="F62" s="44"/>
      <c r="G62" s="44"/>
      <c r="H62" s="44"/>
      <c r="I62" s="44"/>
      <c r="J62" s="44">
        <v>0</v>
      </c>
      <c r="K62" s="44"/>
      <c r="L62" s="44"/>
      <c r="M62" s="44"/>
      <c r="N62" s="44"/>
      <c r="O62" s="62" t="e">
        <f t="shared" si="3"/>
        <v>#DIV/0!</v>
      </c>
      <c r="P62" s="9"/>
      <c r="Q62" s="30"/>
    </row>
    <row r="63" spans="1:17" s="8" customFormat="1" ht="27" hidden="1" customHeight="1">
      <c r="A63" s="78" t="s">
        <v>68</v>
      </c>
      <c r="B63" s="20">
        <v>113</v>
      </c>
      <c r="C63" s="44"/>
      <c r="D63" s="44">
        <v>0</v>
      </c>
      <c r="E63" s="44">
        <v>0</v>
      </c>
      <c r="F63" s="44"/>
      <c r="G63" s="44"/>
      <c r="H63" s="44"/>
      <c r="I63" s="44"/>
      <c r="J63" s="44">
        <v>0</v>
      </c>
      <c r="K63" s="44"/>
      <c r="L63" s="44"/>
      <c r="M63" s="44"/>
      <c r="N63" s="44"/>
      <c r="O63" s="62" t="e">
        <f t="shared" si="3"/>
        <v>#DIV/0!</v>
      </c>
      <c r="P63" s="9"/>
      <c r="Q63" s="30"/>
    </row>
    <row r="64" spans="1:17" s="8" customFormat="1" ht="27" customHeight="1">
      <c r="A64" s="19" t="s">
        <v>98</v>
      </c>
      <c r="B64" s="20">
        <v>112</v>
      </c>
      <c r="C64" s="44"/>
      <c r="D64" s="44">
        <v>0</v>
      </c>
      <c r="E64" s="44">
        <v>0</v>
      </c>
      <c r="F64" s="44"/>
      <c r="G64" s="44"/>
      <c r="H64" s="44"/>
      <c r="I64" s="44"/>
      <c r="J64" s="44">
        <v>0</v>
      </c>
      <c r="K64" s="44"/>
      <c r="L64" s="44"/>
      <c r="M64" s="44"/>
      <c r="N64" s="44"/>
      <c r="O64" s="62" t="e">
        <f t="shared" si="3"/>
        <v>#DIV/0!</v>
      </c>
      <c r="P64" s="9"/>
      <c r="Q64" s="30"/>
    </row>
    <row r="65" spans="1:17" s="8" customFormat="1" ht="27" customHeight="1">
      <c r="A65" s="19" t="s">
        <v>100</v>
      </c>
      <c r="B65" s="20">
        <v>113</v>
      </c>
      <c r="C65" s="44"/>
      <c r="D65" s="44">
        <v>0</v>
      </c>
      <c r="E65" s="44">
        <v>0</v>
      </c>
      <c r="F65" s="44"/>
      <c r="G65" s="44"/>
      <c r="H65" s="44"/>
      <c r="I65" s="44"/>
      <c r="J65" s="44">
        <v>0</v>
      </c>
      <c r="K65" s="44"/>
      <c r="L65" s="44"/>
      <c r="M65" s="44"/>
      <c r="N65" s="44"/>
      <c r="O65" s="62" t="e">
        <f t="shared" si="3"/>
        <v>#DIV/0!</v>
      </c>
      <c r="P65" s="9"/>
      <c r="Q65" s="30"/>
    </row>
    <row r="66" spans="1:17" s="8" customFormat="1" ht="27" hidden="1" customHeight="1">
      <c r="A66" s="19" t="s">
        <v>67</v>
      </c>
      <c r="B66" s="20">
        <v>114</v>
      </c>
      <c r="C66" s="44"/>
      <c r="D66" s="44">
        <v>0</v>
      </c>
      <c r="E66" s="44">
        <v>0</v>
      </c>
      <c r="F66" s="44"/>
      <c r="G66" s="44"/>
      <c r="H66" s="44"/>
      <c r="I66" s="44"/>
      <c r="J66" s="44">
        <v>0</v>
      </c>
      <c r="K66" s="44"/>
      <c r="L66" s="44"/>
      <c r="M66" s="44"/>
      <c r="N66" s="44"/>
      <c r="O66" s="62" t="e">
        <f t="shared" si="3"/>
        <v>#DIV/0!</v>
      </c>
      <c r="P66" s="9"/>
      <c r="Q66" s="30"/>
    </row>
    <row r="67" spans="1:17" s="8" customFormat="1" ht="27" customHeight="1">
      <c r="A67" s="19" t="s">
        <v>68</v>
      </c>
      <c r="B67" s="20">
        <v>114</v>
      </c>
      <c r="C67" s="44"/>
      <c r="D67" s="44">
        <v>0</v>
      </c>
      <c r="E67" s="44">
        <v>0</v>
      </c>
      <c r="F67" s="44"/>
      <c r="G67" s="44"/>
      <c r="H67" s="44"/>
      <c r="I67" s="44"/>
      <c r="J67" s="44">
        <v>0</v>
      </c>
      <c r="K67" s="44"/>
      <c r="L67" s="44"/>
      <c r="M67" s="44"/>
      <c r="N67" s="44"/>
      <c r="O67" s="62" t="e">
        <f t="shared" si="3"/>
        <v>#DIV/0!</v>
      </c>
      <c r="P67" s="9"/>
      <c r="Q67" s="30"/>
    </row>
    <row r="68" spans="1:17" s="8" customFormat="1" ht="27" hidden="1" customHeight="1">
      <c r="A68" s="78" t="s">
        <v>99</v>
      </c>
      <c r="B68" s="20">
        <v>113</v>
      </c>
      <c r="C68" s="44"/>
      <c r="D68" s="44">
        <v>0</v>
      </c>
      <c r="E68" s="44">
        <v>0</v>
      </c>
      <c r="F68" s="44"/>
      <c r="G68" s="44"/>
      <c r="H68" s="44"/>
      <c r="I68" s="44"/>
      <c r="J68" s="44">
        <v>0</v>
      </c>
      <c r="K68" s="44"/>
      <c r="L68" s="44"/>
      <c r="M68" s="44"/>
      <c r="N68" s="44"/>
      <c r="O68" s="62" t="e">
        <f t="shared" si="3"/>
        <v>#DIV/0!</v>
      </c>
      <c r="P68" s="9"/>
      <c r="Q68" s="30"/>
    </row>
    <row r="69" spans="1:17" s="8" customFormat="1" ht="27" hidden="1" customHeight="1">
      <c r="A69" s="78" t="s">
        <v>68</v>
      </c>
      <c r="B69" s="20">
        <v>114</v>
      </c>
      <c r="C69" s="44"/>
      <c r="D69" s="44">
        <v>0</v>
      </c>
      <c r="E69" s="44">
        <v>0</v>
      </c>
      <c r="F69" s="44"/>
      <c r="G69" s="44"/>
      <c r="H69" s="44"/>
      <c r="I69" s="44"/>
      <c r="J69" s="44">
        <v>0</v>
      </c>
      <c r="K69" s="44"/>
      <c r="L69" s="44"/>
      <c r="M69" s="44"/>
      <c r="N69" s="44"/>
      <c r="O69" s="62" t="e">
        <f t="shared" si="3"/>
        <v>#DIV/0!</v>
      </c>
      <c r="P69" s="9"/>
      <c r="Q69" s="30"/>
    </row>
    <row r="70" spans="1:17" s="8" customFormat="1" ht="26.25" customHeight="1">
      <c r="A70" s="78" t="s">
        <v>64</v>
      </c>
      <c r="B70" s="20">
        <v>120</v>
      </c>
      <c r="C70" s="44"/>
      <c r="D70" s="44">
        <v>74.400000000000006</v>
      </c>
      <c r="E70" s="44">
        <v>0</v>
      </c>
      <c r="F70" s="44"/>
      <c r="G70" s="44"/>
      <c r="H70" s="44"/>
      <c r="I70" s="44"/>
      <c r="J70" s="44">
        <v>74.400000000000006</v>
      </c>
      <c r="K70" s="44"/>
      <c r="L70" s="44"/>
      <c r="M70" s="44"/>
      <c r="N70" s="44"/>
      <c r="O70" s="62" t="e">
        <f t="shared" si="3"/>
        <v>#DIV/0!</v>
      </c>
      <c r="P70" s="9"/>
      <c r="Q70" s="30"/>
    </row>
    <row r="71" spans="1:17" s="8" customFormat="1" ht="24.75" customHeight="1">
      <c r="A71" s="107" t="s">
        <v>90</v>
      </c>
      <c r="B71" s="20">
        <v>125</v>
      </c>
      <c r="C71" s="44">
        <v>0</v>
      </c>
      <c r="D71" s="44">
        <v>2253.6</v>
      </c>
      <c r="E71" s="44">
        <v>1967.5329999999999</v>
      </c>
      <c r="F71" s="44">
        <v>1967.5329999999999</v>
      </c>
      <c r="G71" s="44"/>
      <c r="H71" s="44"/>
      <c r="I71" s="44"/>
      <c r="J71" s="44">
        <v>2253.6</v>
      </c>
      <c r="K71" s="44">
        <v>2253.6</v>
      </c>
      <c r="L71" s="44">
        <v>0</v>
      </c>
      <c r="M71" s="44">
        <v>0</v>
      </c>
      <c r="N71" s="44">
        <v>0</v>
      </c>
      <c r="O71" s="62">
        <f t="shared" si="3"/>
        <v>114.5</v>
      </c>
      <c r="P71" s="9"/>
      <c r="Q71" s="30"/>
    </row>
    <row r="72" spans="1:17" customFormat="1" ht="11.25" customHeight="1">
      <c r="A72" s="107"/>
      <c r="B72" s="108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Q72" s="30"/>
    </row>
    <row r="73" spans="1:17" ht="30" customHeight="1">
      <c r="A73" s="90" t="s">
        <v>85</v>
      </c>
      <c r="B73" s="20">
        <v>130</v>
      </c>
      <c r="C73" s="45">
        <f>C74+C81+C82+C84+C85+C86+C87+C88+C95+C96+C97+C98</f>
        <v>-80.53</v>
      </c>
      <c r="D73" s="45">
        <f t="shared" ref="D73:O73" si="4">D74+D81+D82+D84+D85+D86+D87+D88+D95+D96+D97+D98</f>
        <v>-2446.8999999999996</v>
      </c>
      <c r="E73" s="45">
        <f t="shared" si="4"/>
        <v>-12670.57</v>
      </c>
      <c r="F73" s="45">
        <f t="shared" si="4"/>
        <v>-12670.57</v>
      </c>
      <c r="G73" s="45">
        <f t="shared" si="4"/>
        <v>0</v>
      </c>
      <c r="H73" s="45">
        <f t="shared" si="4"/>
        <v>0</v>
      </c>
      <c r="I73" s="45">
        <f t="shared" si="4"/>
        <v>0</v>
      </c>
      <c r="J73" s="45">
        <f t="shared" si="4"/>
        <v>-2446.8999999999996</v>
      </c>
      <c r="K73" s="45">
        <f>K74+K81+K82+K84+K85+K86+K87+K88+K95+K96+K97+K98</f>
        <v>-2446.8999999999996</v>
      </c>
      <c r="L73" s="45">
        <f t="shared" si="4"/>
        <v>0</v>
      </c>
      <c r="M73" s="45">
        <f t="shared" si="4"/>
        <v>0</v>
      </c>
      <c r="N73" s="45">
        <f t="shared" si="4"/>
        <v>0</v>
      </c>
      <c r="O73" s="45" t="e">
        <f t="shared" si="4"/>
        <v>#DIV/0!</v>
      </c>
      <c r="P73" s="9"/>
      <c r="Q73" s="30"/>
    </row>
    <row r="74" spans="1:17" ht="27" customHeight="1">
      <c r="A74" s="94" t="s">
        <v>121</v>
      </c>
      <c r="B74" s="20">
        <v>140</v>
      </c>
      <c r="C74" s="97">
        <f>C79+C80</f>
        <v>-66.010000000000005</v>
      </c>
      <c r="D74" s="97">
        <f t="shared" ref="D74:K74" si="5">D79+D80</f>
        <v>-861.3</v>
      </c>
      <c r="E74" s="97">
        <f t="shared" si="5"/>
        <v>-1329.98</v>
      </c>
      <c r="F74" s="97">
        <f t="shared" si="5"/>
        <v>-1329.98</v>
      </c>
      <c r="G74" s="97"/>
      <c r="H74" s="97"/>
      <c r="I74" s="97"/>
      <c r="J74" s="97">
        <f t="shared" si="5"/>
        <v>-861.3</v>
      </c>
      <c r="K74" s="97">
        <f t="shared" si="5"/>
        <v>-861.3</v>
      </c>
      <c r="L74" s="97"/>
      <c r="M74" s="97"/>
      <c r="N74" s="97"/>
      <c r="O74" s="62">
        <f t="shared" ref="O74:O98" si="6">ROUND(J74/E74*100,1)</f>
        <v>64.8</v>
      </c>
      <c r="P74" s="9"/>
      <c r="Q74" s="30"/>
    </row>
    <row r="75" spans="1:17" ht="22.5" hidden="1" customHeight="1">
      <c r="A75" s="94" t="s">
        <v>86</v>
      </c>
      <c r="B75" s="20">
        <v>141</v>
      </c>
      <c r="C75" s="101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62" t="e">
        <f t="shared" si="6"/>
        <v>#DIV/0!</v>
      </c>
      <c r="P75" s="9"/>
      <c r="Q75" s="30"/>
    </row>
    <row r="76" spans="1:17" ht="24.75" hidden="1" customHeight="1">
      <c r="A76" s="94" t="s">
        <v>87</v>
      </c>
      <c r="B76" s="20">
        <v>142</v>
      </c>
      <c r="C76" s="101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62" t="e">
        <f t="shared" si="6"/>
        <v>#DIV/0!</v>
      </c>
      <c r="P76" s="9"/>
      <c r="Q76" s="30"/>
    </row>
    <row r="77" spans="1:17" ht="23.25" hidden="1" customHeight="1">
      <c r="A77" s="94" t="s">
        <v>88</v>
      </c>
      <c r="B77" s="20">
        <v>143</v>
      </c>
      <c r="C77" s="101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62" t="e">
        <f t="shared" si="6"/>
        <v>#DIV/0!</v>
      </c>
      <c r="P77" s="9"/>
      <c r="Q77" s="30"/>
    </row>
    <row r="78" spans="1:17" ht="24" hidden="1" customHeight="1">
      <c r="A78" s="94" t="s">
        <v>89</v>
      </c>
      <c r="B78" s="20">
        <v>144</v>
      </c>
      <c r="C78" s="101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62" t="e">
        <f t="shared" si="6"/>
        <v>#DIV/0!</v>
      </c>
      <c r="P78" s="9"/>
      <c r="Q78" s="30"/>
    </row>
    <row r="79" spans="1:17" ht="24" customHeight="1">
      <c r="A79" s="10" t="s">
        <v>55</v>
      </c>
      <c r="B79" s="40" t="s">
        <v>114</v>
      </c>
      <c r="C79" s="44">
        <v>-66.010000000000005</v>
      </c>
      <c r="D79" s="44">
        <v>-861.3</v>
      </c>
      <c r="E79" s="44">
        <v>-1329.98</v>
      </c>
      <c r="F79" s="44">
        <v>-1329.98</v>
      </c>
      <c r="G79" s="44"/>
      <c r="H79" s="44"/>
      <c r="I79" s="44"/>
      <c r="J79" s="44">
        <v>-861.3</v>
      </c>
      <c r="K79" s="44">
        <v>-861.3</v>
      </c>
      <c r="L79" s="44"/>
      <c r="M79" s="44"/>
      <c r="N79" s="44"/>
      <c r="O79" s="62">
        <f t="shared" si="6"/>
        <v>64.8</v>
      </c>
      <c r="P79" s="9"/>
      <c r="Q79" s="30"/>
    </row>
    <row r="80" spans="1:17" ht="24" customHeight="1">
      <c r="A80" s="10" t="s">
        <v>102</v>
      </c>
      <c r="B80" s="40" t="s">
        <v>115</v>
      </c>
      <c r="C80" s="49"/>
      <c r="D80" s="44">
        <v>0</v>
      </c>
      <c r="E80" s="44">
        <v>0</v>
      </c>
      <c r="F80" s="83"/>
      <c r="G80" s="83"/>
      <c r="H80" s="83"/>
      <c r="I80" s="83"/>
      <c r="J80" s="44">
        <v>0</v>
      </c>
      <c r="K80" s="83"/>
      <c r="L80" s="83"/>
      <c r="M80" s="83"/>
      <c r="N80" s="83"/>
      <c r="O80" s="62" t="e">
        <f t="shared" si="6"/>
        <v>#DIV/0!</v>
      </c>
      <c r="P80" s="9"/>
      <c r="Q80" s="30"/>
    </row>
    <row r="81" spans="1:17" ht="24.75" customHeight="1">
      <c r="A81" s="94" t="s">
        <v>56</v>
      </c>
      <c r="B81" s="20">
        <v>150</v>
      </c>
      <c r="C81" s="44">
        <v>-14.52</v>
      </c>
      <c r="D81" s="44">
        <v>-183.6</v>
      </c>
      <c r="E81" s="44">
        <v>-292.59000000000003</v>
      </c>
      <c r="F81" s="44">
        <v>-292.59000000000003</v>
      </c>
      <c r="G81" s="44"/>
      <c r="H81" s="44"/>
      <c r="I81" s="44"/>
      <c r="J81" s="44">
        <v>-183.6</v>
      </c>
      <c r="K81" s="44">
        <v>-183.6</v>
      </c>
      <c r="L81" s="44"/>
      <c r="M81" s="44"/>
      <c r="N81" s="44"/>
      <c r="O81" s="62">
        <f t="shared" si="6"/>
        <v>62.7</v>
      </c>
      <c r="P81" s="9"/>
      <c r="Q81" s="30"/>
    </row>
    <row r="82" spans="1:17" s="11" customFormat="1" ht="24.75" customHeight="1">
      <c r="A82" s="94" t="s">
        <v>57</v>
      </c>
      <c r="B82" s="21">
        <v>160</v>
      </c>
      <c r="C82" s="60"/>
      <c r="D82" s="49">
        <v>-219.3</v>
      </c>
      <c r="E82" s="49">
        <v>-8405.67</v>
      </c>
      <c r="F82" s="49">
        <v>-8405.67</v>
      </c>
      <c r="G82" s="49"/>
      <c r="H82" s="49"/>
      <c r="I82" s="49"/>
      <c r="J82" s="49">
        <v>-219.3</v>
      </c>
      <c r="K82" s="49">
        <v>-219.3</v>
      </c>
      <c r="L82" s="49"/>
      <c r="M82" s="49"/>
      <c r="N82" s="49"/>
      <c r="O82" s="62">
        <f t="shared" si="6"/>
        <v>2.6</v>
      </c>
      <c r="P82" s="9"/>
      <c r="Q82" s="30"/>
    </row>
    <row r="83" spans="1:17" s="11" customFormat="1" ht="17.25" hidden="1" customHeight="1">
      <c r="A83" s="94" t="s">
        <v>58</v>
      </c>
      <c r="B83" s="21"/>
      <c r="C83" s="60"/>
      <c r="D83" s="83">
        <v>0</v>
      </c>
      <c r="E83" s="83">
        <v>0</v>
      </c>
      <c r="F83" s="83"/>
      <c r="G83" s="83"/>
      <c r="H83" s="83"/>
      <c r="I83" s="83"/>
      <c r="J83" s="83">
        <v>0</v>
      </c>
      <c r="K83" s="83"/>
      <c r="L83" s="83"/>
      <c r="M83" s="83"/>
      <c r="N83" s="83"/>
      <c r="O83" s="62" t="e">
        <f t="shared" si="6"/>
        <v>#DIV/0!</v>
      </c>
      <c r="P83" s="9"/>
      <c r="Q83" s="30"/>
    </row>
    <row r="84" spans="1:17" s="11" customFormat="1" ht="24" customHeight="1">
      <c r="A84" s="94" t="s">
        <v>58</v>
      </c>
      <c r="B84" s="21">
        <v>170</v>
      </c>
      <c r="C84" s="60"/>
      <c r="D84" s="44">
        <v>0</v>
      </c>
      <c r="E84" s="44">
        <v>0</v>
      </c>
      <c r="F84" s="44"/>
      <c r="G84" s="44"/>
      <c r="H84" s="44"/>
      <c r="I84" s="44"/>
      <c r="J84" s="44">
        <v>0</v>
      </c>
      <c r="K84" s="44"/>
      <c r="L84" s="44"/>
      <c r="M84" s="44"/>
      <c r="N84" s="44"/>
      <c r="O84" s="62" t="e">
        <f t="shared" si="6"/>
        <v>#DIV/0!</v>
      </c>
      <c r="P84" s="9"/>
      <c r="Q84" s="30"/>
    </row>
    <row r="85" spans="1:17" s="11" customFormat="1" ht="29.25" customHeight="1">
      <c r="A85" s="94" t="s">
        <v>48</v>
      </c>
      <c r="B85" s="21">
        <v>180</v>
      </c>
      <c r="C85" s="60"/>
      <c r="D85" s="44">
        <v>0</v>
      </c>
      <c r="E85" s="44">
        <v>0</v>
      </c>
      <c r="F85" s="44"/>
      <c r="G85" s="44"/>
      <c r="H85" s="44"/>
      <c r="I85" s="44"/>
      <c r="J85" s="44">
        <v>0</v>
      </c>
      <c r="K85" s="44"/>
      <c r="L85" s="44"/>
      <c r="M85" s="44"/>
      <c r="N85" s="44"/>
      <c r="O85" s="62" t="e">
        <f t="shared" si="6"/>
        <v>#DIV/0!</v>
      </c>
      <c r="P85" s="9"/>
      <c r="Q85" s="30"/>
    </row>
    <row r="86" spans="1:17" s="11" customFormat="1" ht="27" customHeight="1">
      <c r="A86" s="94" t="s">
        <v>59</v>
      </c>
      <c r="B86" s="21">
        <v>190</v>
      </c>
      <c r="C86" s="60"/>
      <c r="D86" s="44">
        <v>-105.1</v>
      </c>
      <c r="E86" s="44">
        <v>-2053.5700000000002</v>
      </c>
      <c r="F86" s="44">
        <v>-2053.5700000000002</v>
      </c>
      <c r="G86" s="44"/>
      <c r="H86" s="44"/>
      <c r="I86" s="44"/>
      <c r="J86" s="44">
        <v>-105.1</v>
      </c>
      <c r="K86" s="44">
        <v>-105.1</v>
      </c>
      <c r="L86" s="44"/>
      <c r="M86" s="44"/>
      <c r="N86" s="44"/>
      <c r="O86" s="62">
        <f t="shared" si="6"/>
        <v>5.0999999999999996</v>
      </c>
      <c r="P86" s="9"/>
      <c r="Q86" s="30"/>
    </row>
    <row r="87" spans="1:17" s="11" customFormat="1" ht="21.75" customHeight="1">
      <c r="A87" s="94" t="s">
        <v>60</v>
      </c>
      <c r="B87" s="21">
        <v>200</v>
      </c>
      <c r="C87" s="60"/>
      <c r="D87" s="44">
        <v>0</v>
      </c>
      <c r="E87" s="44">
        <v>-0.6</v>
      </c>
      <c r="F87" s="44">
        <v>-0.6</v>
      </c>
      <c r="G87" s="44"/>
      <c r="H87" s="44"/>
      <c r="I87" s="44"/>
      <c r="J87" s="44">
        <v>0</v>
      </c>
      <c r="K87" s="44"/>
      <c r="L87" s="44"/>
      <c r="M87" s="44"/>
      <c r="N87" s="44"/>
      <c r="O87" s="62">
        <f t="shared" si="6"/>
        <v>0</v>
      </c>
      <c r="P87" s="9"/>
      <c r="Q87" s="30"/>
    </row>
    <row r="88" spans="1:17" s="11" customFormat="1" ht="26.25" customHeight="1">
      <c r="A88" s="94" t="s">
        <v>122</v>
      </c>
      <c r="B88" s="21">
        <v>210</v>
      </c>
      <c r="C88" s="110">
        <f>SUM(C89:C93)</f>
        <v>0</v>
      </c>
      <c r="D88" s="101">
        <f t="shared" ref="D88:N88" si="7">SUM(D89:D93)</f>
        <v>-227.7</v>
      </c>
      <c r="E88" s="101">
        <f t="shared" si="7"/>
        <v>-546.64</v>
      </c>
      <c r="F88" s="101">
        <f t="shared" si="7"/>
        <v>-546.64</v>
      </c>
      <c r="G88" s="101">
        <f t="shared" si="7"/>
        <v>0</v>
      </c>
      <c r="H88" s="101">
        <f t="shared" si="7"/>
        <v>0</v>
      </c>
      <c r="I88" s="101">
        <f t="shared" si="7"/>
        <v>0</v>
      </c>
      <c r="J88" s="101">
        <f t="shared" si="7"/>
        <v>-227.7</v>
      </c>
      <c r="K88" s="101">
        <f t="shared" si="7"/>
        <v>-227.7</v>
      </c>
      <c r="L88" s="101">
        <f t="shared" si="7"/>
        <v>0</v>
      </c>
      <c r="M88" s="101">
        <f t="shared" si="7"/>
        <v>0</v>
      </c>
      <c r="N88" s="101">
        <f t="shared" si="7"/>
        <v>0</v>
      </c>
      <c r="O88" s="62">
        <f t="shared" si="6"/>
        <v>41.7</v>
      </c>
      <c r="P88" s="9"/>
      <c r="Q88" s="30"/>
    </row>
    <row r="89" spans="1:17" s="11" customFormat="1" ht="24.75" customHeight="1">
      <c r="A89" s="10" t="s">
        <v>50</v>
      </c>
      <c r="B89" s="21">
        <v>211</v>
      </c>
      <c r="C89" s="60"/>
      <c r="D89" s="45">
        <v>0</v>
      </c>
      <c r="E89" s="44">
        <v>0</v>
      </c>
      <c r="F89" s="44"/>
      <c r="G89" s="44"/>
      <c r="H89" s="44"/>
      <c r="I89" s="44"/>
      <c r="J89" s="44">
        <v>0</v>
      </c>
      <c r="K89" s="44"/>
      <c r="L89" s="44"/>
      <c r="M89" s="44"/>
      <c r="N89" s="44"/>
      <c r="O89" s="62" t="e">
        <f t="shared" si="6"/>
        <v>#DIV/0!</v>
      </c>
      <c r="P89" s="9"/>
      <c r="Q89" s="30"/>
    </row>
    <row r="90" spans="1:17" s="11" customFormat="1" ht="26.25" customHeight="1">
      <c r="A90" s="10" t="s">
        <v>51</v>
      </c>
      <c r="B90" s="21">
        <v>212</v>
      </c>
      <c r="C90" s="60"/>
      <c r="D90" s="45">
        <v>0</v>
      </c>
      <c r="E90" s="44">
        <v>0</v>
      </c>
      <c r="F90" s="44"/>
      <c r="G90" s="44"/>
      <c r="H90" s="44"/>
      <c r="I90" s="44"/>
      <c r="J90" s="44">
        <v>0</v>
      </c>
      <c r="K90" s="44"/>
      <c r="L90" s="44"/>
      <c r="M90" s="44"/>
      <c r="N90" s="44"/>
      <c r="O90" s="62" t="e">
        <f t="shared" si="6"/>
        <v>#DIV/0!</v>
      </c>
      <c r="P90" s="9"/>
      <c r="Q90" s="30"/>
    </row>
    <row r="91" spans="1:17" s="11" customFormat="1" ht="26.25" customHeight="1">
      <c r="A91" s="10" t="s">
        <v>52</v>
      </c>
      <c r="B91" s="21">
        <v>213</v>
      </c>
      <c r="C91" s="60"/>
      <c r="D91" s="44">
        <v>-227.7</v>
      </c>
      <c r="E91" s="50">
        <v>-546.64</v>
      </c>
      <c r="F91" s="50">
        <v>-546.64</v>
      </c>
      <c r="G91" s="50"/>
      <c r="H91" s="50"/>
      <c r="I91" s="50"/>
      <c r="J91" s="50">
        <v>-227.7</v>
      </c>
      <c r="K91" s="50">
        <v>-227.7</v>
      </c>
      <c r="L91" s="50"/>
      <c r="M91" s="50"/>
      <c r="N91" s="50"/>
      <c r="O91" s="62">
        <f t="shared" si="6"/>
        <v>41.7</v>
      </c>
      <c r="P91" s="9"/>
      <c r="Q91" s="30"/>
    </row>
    <row r="92" spans="1:17" s="11" customFormat="1" ht="25.5" customHeight="1">
      <c r="A92" s="10" t="s">
        <v>53</v>
      </c>
      <c r="B92" s="21">
        <v>214</v>
      </c>
      <c r="C92" s="60"/>
      <c r="D92" s="44">
        <v>0</v>
      </c>
      <c r="E92" s="44">
        <v>0</v>
      </c>
      <c r="F92" s="51"/>
      <c r="G92" s="51"/>
      <c r="H92" s="51"/>
      <c r="I92" s="51"/>
      <c r="J92" s="44">
        <v>0</v>
      </c>
      <c r="K92" s="51"/>
      <c r="L92" s="51"/>
      <c r="M92" s="51"/>
      <c r="N92" s="51"/>
      <c r="O92" s="62" t="e">
        <f t="shared" si="6"/>
        <v>#DIV/0!</v>
      </c>
      <c r="P92" s="9"/>
      <c r="Q92" s="30"/>
    </row>
    <row r="93" spans="1:17" s="11" customFormat="1" ht="39" customHeight="1">
      <c r="A93" s="10" t="s">
        <v>54</v>
      </c>
      <c r="B93" s="21">
        <v>215</v>
      </c>
      <c r="C93" s="49"/>
      <c r="D93" s="45">
        <v>0</v>
      </c>
      <c r="E93" s="44">
        <v>0</v>
      </c>
      <c r="F93" s="44"/>
      <c r="G93" s="44"/>
      <c r="H93" s="44"/>
      <c r="I93" s="44"/>
      <c r="J93" s="44">
        <v>0</v>
      </c>
      <c r="K93" s="44"/>
      <c r="L93" s="44"/>
      <c r="M93" s="44"/>
      <c r="N93" s="44"/>
      <c r="O93" s="62" t="e">
        <f t="shared" si="6"/>
        <v>#DIV/0!</v>
      </c>
      <c r="P93" s="9"/>
      <c r="Q93" s="30"/>
    </row>
    <row r="94" spans="1:17" s="25" customFormat="1" ht="26.25" hidden="1" customHeight="1">
      <c r="A94" s="19" t="s">
        <v>31</v>
      </c>
      <c r="B94" s="21">
        <v>166</v>
      </c>
      <c r="C94" s="49"/>
      <c r="D94" s="52">
        <v>0</v>
      </c>
      <c r="E94" s="53">
        <v>0</v>
      </c>
      <c r="F94" s="53"/>
      <c r="G94" s="53"/>
      <c r="H94" s="53"/>
      <c r="I94" s="53"/>
      <c r="J94" s="53">
        <v>0</v>
      </c>
      <c r="K94" s="53"/>
      <c r="L94" s="53"/>
      <c r="M94" s="53"/>
      <c r="N94" s="53"/>
      <c r="O94" s="62" t="e">
        <f t="shared" si="6"/>
        <v>#DIV/0!</v>
      </c>
      <c r="P94" s="24"/>
      <c r="Q94" s="30"/>
    </row>
    <row r="95" spans="1:17" s="11" customFormat="1" ht="39" customHeight="1">
      <c r="A95" s="94" t="s">
        <v>61</v>
      </c>
      <c r="B95" s="21">
        <v>220</v>
      </c>
      <c r="C95" s="49"/>
      <c r="D95" s="45">
        <v>0</v>
      </c>
      <c r="E95" s="44">
        <v>0</v>
      </c>
      <c r="F95" s="44"/>
      <c r="G95" s="44"/>
      <c r="H95" s="44"/>
      <c r="I95" s="44"/>
      <c r="J95" s="44">
        <v>0</v>
      </c>
      <c r="K95" s="44"/>
      <c r="L95" s="44"/>
      <c r="M95" s="44"/>
      <c r="N95" s="44"/>
      <c r="O95" s="62" t="e">
        <f t="shared" si="6"/>
        <v>#DIV/0!</v>
      </c>
      <c r="P95" s="9"/>
      <c r="Q95" s="30"/>
    </row>
    <row r="96" spans="1:17" s="11" customFormat="1" ht="25.5" customHeight="1">
      <c r="A96" s="94" t="s">
        <v>62</v>
      </c>
      <c r="B96" s="21">
        <v>230</v>
      </c>
      <c r="C96" s="49"/>
      <c r="D96" s="45">
        <v>0</v>
      </c>
      <c r="E96" s="44">
        <v>0</v>
      </c>
      <c r="F96" s="44"/>
      <c r="G96" s="44"/>
      <c r="H96" s="44"/>
      <c r="I96" s="44"/>
      <c r="J96" s="44">
        <v>0</v>
      </c>
      <c r="K96" s="44"/>
      <c r="L96" s="44"/>
      <c r="M96" s="44"/>
      <c r="N96" s="44"/>
      <c r="O96" s="62" t="e">
        <f t="shared" si="6"/>
        <v>#DIV/0!</v>
      </c>
      <c r="P96" s="9"/>
      <c r="Q96" s="30"/>
    </row>
    <row r="97" spans="1:17" s="11" customFormat="1" ht="26.25" customHeight="1">
      <c r="A97" s="94" t="s">
        <v>77</v>
      </c>
      <c r="B97" s="21">
        <v>240</v>
      </c>
      <c r="C97" s="54"/>
      <c r="D97" s="55">
        <v>-27.299999999999997</v>
      </c>
      <c r="E97" s="56">
        <v>-4.5</v>
      </c>
      <c r="F97" s="56">
        <v>-4.5</v>
      </c>
      <c r="G97" s="56"/>
      <c r="H97" s="56"/>
      <c r="I97" s="56"/>
      <c r="J97" s="56">
        <v>-27.299999999999997</v>
      </c>
      <c r="K97" s="56">
        <v>-27.299999999999997</v>
      </c>
      <c r="L97" s="56"/>
      <c r="M97" s="56"/>
      <c r="N97" s="56"/>
      <c r="O97" s="62">
        <f t="shared" si="6"/>
        <v>606.70000000000005</v>
      </c>
      <c r="P97" s="9"/>
      <c r="Q97" s="30"/>
    </row>
    <row r="98" spans="1:17" s="11" customFormat="1" ht="24.75" customHeight="1">
      <c r="A98" s="94" t="s">
        <v>34</v>
      </c>
      <c r="B98" s="21">
        <v>250</v>
      </c>
      <c r="C98" s="51"/>
      <c r="D98" s="44">
        <v>-822.6</v>
      </c>
      <c r="E98" s="44">
        <v>-37.019999999999996</v>
      </c>
      <c r="F98" s="44">
        <v>-37.019999999999996</v>
      </c>
      <c r="G98" s="44"/>
      <c r="H98" s="44"/>
      <c r="I98" s="44"/>
      <c r="J98" s="44">
        <v>-822.6</v>
      </c>
      <c r="K98" s="44">
        <v>-822.6</v>
      </c>
      <c r="L98" s="44"/>
      <c r="M98" s="44"/>
      <c r="N98" s="44"/>
      <c r="O98" s="62">
        <f t="shared" si="6"/>
        <v>2222</v>
      </c>
      <c r="P98" s="9"/>
    </row>
    <row r="99" spans="1:17" s="11" customFormat="1" ht="30" customHeight="1">
      <c r="A99" s="94" t="s">
        <v>63</v>
      </c>
      <c r="B99" s="21">
        <v>260</v>
      </c>
      <c r="C99" s="44"/>
      <c r="D99" s="44">
        <v>0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78"/>
      <c r="P99" s="9"/>
    </row>
    <row r="100" spans="1:17" s="11" customFormat="1" ht="32.25" customHeight="1">
      <c r="A100" s="126" t="s">
        <v>36</v>
      </c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8"/>
      <c r="P100" s="9"/>
    </row>
    <row r="101" spans="1:17" s="11" customFormat="1" ht="24.75" customHeight="1">
      <c r="A101" s="78" t="s">
        <v>37</v>
      </c>
      <c r="B101" s="22">
        <v>300</v>
      </c>
      <c r="C101" s="44">
        <v>0</v>
      </c>
      <c r="D101" s="44">
        <v>-219.3</v>
      </c>
      <c r="E101" s="44">
        <v>-8952.31</v>
      </c>
      <c r="F101" s="44">
        <v>-8952.31</v>
      </c>
      <c r="G101" s="44">
        <v>0</v>
      </c>
      <c r="H101" s="44">
        <v>0</v>
      </c>
      <c r="I101" s="44">
        <v>0</v>
      </c>
      <c r="J101" s="44">
        <v>-219.3</v>
      </c>
      <c r="K101" s="44">
        <v>-219.3</v>
      </c>
      <c r="L101" s="44">
        <v>0</v>
      </c>
      <c r="M101" s="44">
        <v>0</v>
      </c>
      <c r="N101" s="44">
        <v>0</v>
      </c>
      <c r="O101" s="62">
        <f t="shared" ref="O101:O106" si="8">ROUND(J101/E101*100,1)</f>
        <v>2.4</v>
      </c>
      <c r="P101" s="9"/>
    </row>
    <row r="102" spans="1:17" s="11" customFormat="1" ht="26.25" customHeight="1">
      <c r="A102" s="78" t="s">
        <v>32</v>
      </c>
      <c r="B102" s="22">
        <v>310</v>
      </c>
      <c r="C102" s="44">
        <v>-66.010000000000005</v>
      </c>
      <c r="D102" s="44">
        <v>-861.3</v>
      </c>
      <c r="E102" s="44">
        <v>-1329.98</v>
      </c>
      <c r="F102" s="44">
        <v>-1329.98</v>
      </c>
      <c r="G102" s="44">
        <v>0</v>
      </c>
      <c r="H102" s="44">
        <v>0</v>
      </c>
      <c r="I102" s="44">
        <v>0</v>
      </c>
      <c r="J102" s="44">
        <v>-861.3</v>
      </c>
      <c r="K102" s="44">
        <v>-861.3</v>
      </c>
      <c r="L102" s="44">
        <v>0</v>
      </c>
      <c r="M102" s="44">
        <v>0</v>
      </c>
      <c r="N102" s="44">
        <v>0</v>
      </c>
      <c r="O102" s="62">
        <f t="shared" si="8"/>
        <v>64.8</v>
      </c>
      <c r="P102" s="9"/>
    </row>
    <row r="103" spans="1:17" s="11" customFormat="1" ht="27.75" customHeight="1">
      <c r="A103" s="78" t="s">
        <v>33</v>
      </c>
      <c r="B103" s="22">
        <v>320</v>
      </c>
      <c r="C103" s="44">
        <v>-14.52</v>
      </c>
      <c r="D103" s="44">
        <v>-183.6</v>
      </c>
      <c r="E103" s="44">
        <v>-292.59000000000003</v>
      </c>
      <c r="F103" s="44">
        <v>-292.59000000000003</v>
      </c>
      <c r="G103" s="44">
        <v>0</v>
      </c>
      <c r="H103" s="44">
        <v>0</v>
      </c>
      <c r="I103" s="44">
        <v>0</v>
      </c>
      <c r="J103" s="44">
        <v>-183.6</v>
      </c>
      <c r="K103" s="44">
        <v>-183.6</v>
      </c>
      <c r="L103" s="44">
        <v>0</v>
      </c>
      <c r="M103" s="44">
        <v>0</v>
      </c>
      <c r="N103" s="44">
        <v>0</v>
      </c>
      <c r="O103" s="62">
        <f t="shared" si="8"/>
        <v>62.7</v>
      </c>
      <c r="P103" s="9"/>
    </row>
    <row r="104" spans="1:17" s="11" customFormat="1" ht="27" customHeight="1">
      <c r="A104" s="78" t="s">
        <v>34</v>
      </c>
      <c r="B104" s="22">
        <v>330</v>
      </c>
      <c r="C104" s="44">
        <v>0</v>
      </c>
      <c r="D104" s="44">
        <v>-822.6</v>
      </c>
      <c r="E104" s="44">
        <v>-37.019999999999996</v>
      </c>
      <c r="F104" s="44">
        <v>-37.019999999999996</v>
      </c>
      <c r="G104" s="44">
        <v>0</v>
      </c>
      <c r="H104" s="44">
        <v>0</v>
      </c>
      <c r="I104" s="44">
        <v>0</v>
      </c>
      <c r="J104" s="44">
        <v>-822.6</v>
      </c>
      <c r="K104" s="44">
        <v>-822.6</v>
      </c>
      <c r="L104" s="44">
        <v>0</v>
      </c>
      <c r="M104" s="44">
        <v>0</v>
      </c>
      <c r="N104" s="44">
        <v>0</v>
      </c>
      <c r="O104" s="62">
        <f t="shared" si="8"/>
        <v>2222</v>
      </c>
      <c r="P104" s="9"/>
    </row>
    <row r="105" spans="1:17" s="11" customFormat="1" ht="28.5" customHeight="1">
      <c r="A105" s="78" t="s">
        <v>38</v>
      </c>
      <c r="B105" s="22">
        <v>340</v>
      </c>
      <c r="C105" s="44">
        <v>3.5527136788005009E-15</v>
      </c>
      <c r="D105" s="44">
        <v>-360.09999999999957</v>
      </c>
      <c r="E105" s="44">
        <v>-2058.67</v>
      </c>
      <c r="F105" s="44">
        <v>-2058.67</v>
      </c>
      <c r="G105" s="44">
        <v>0</v>
      </c>
      <c r="H105" s="44">
        <v>0</v>
      </c>
      <c r="I105" s="44">
        <v>0</v>
      </c>
      <c r="J105" s="44">
        <v>-360.09999999999957</v>
      </c>
      <c r="K105" s="44">
        <v>-360.09999999999957</v>
      </c>
      <c r="L105" s="44">
        <v>0</v>
      </c>
      <c r="M105" s="44">
        <v>0</v>
      </c>
      <c r="N105" s="44">
        <v>0</v>
      </c>
      <c r="O105" s="62">
        <f t="shared" si="8"/>
        <v>17.5</v>
      </c>
      <c r="P105" s="9"/>
    </row>
    <row r="106" spans="1:17" s="11" customFormat="1" ht="31.5" customHeight="1">
      <c r="A106" s="79" t="s">
        <v>119</v>
      </c>
      <c r="B106" s="22">
        <v>350</v>
      </c>
      <c r="C106" s="45">
        <f>SUM(C101:C105)</f>
        <v>-80.53</v>
      </c>
      <c r="D106" s="46">
        <f>SUM(D101:D105)</f>
        <v>-2446.8999999999992</v>
      </c>
      <c r="E106" s="46">
        <f t="shared" ref="E106:N106" si="9">SUM(E101:E105)</f>
        <v>-12670.57</v>
      </c>
      <c r="F106" s="46">
        <f t="shared" si="9"/>
        <v>-12670.57</v>
      </c>
      <c r="G106" s="46">
        <f t="shared" si="9"/>
        <v>0</v>
      </c>
      <c r="H106" s="46">
        <f t="shared" si="9"/>
        <v>0</v>
      </c>
      <c r="I106" s="46">
        <f t="shared" si="9"/>
        <v>0</v>
      </c>
      <c r="J106" s="46">
        <f t="shared" si="9"/>
        <v>-2446.8999999999992</v>
      </c>
      <c r="K106" s="46">
        <f t="shared" si="9"/>
        <v>-2446.8999999999992</v>
      </c>
      <c r="L106" s="46">
        <f t="shared" si="9"/>
        <v>0</v>
      </c>
      <c r="M106" s="46">
        <f t="shared" si="9"/>
        <v>0</v>
      </c>
      <c r="N106" s="46">
        <f t="shared" si="9"/>
        <v>0</v>
      </c>
      <c r="O106" s="62">
        <f t="shared" si="8"/>
        <v>19.3</v>
      </c>
      <c r="P106" s="9"/>
    </row>
    <row r="107" spans="1:17" s="11" customFormat="1" ht="31.5" customHeight="1">
      <c r="A107" s="89" t="s">
        <v>120</v>
      </c>
      <c r="B107" s="31"/>
      <c r="C107" s="32"/>
      <c r="D107" s="39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3"/>
      <c r="P107" s="9"/>
    </row>
    <row r="108" spans="1:17" s="11" customFormat="1" ht="29.25" customHeight="1">
      <c r="A108" s="34" t="s">
        <v>101</v>
      </c>
      <c r="B108" s="22">
        <v>360</v>
      </c>
      <c r="C108" s="78"/>
      <c r="D108" s="46">
        <f>K108+L108+M108+N108</f>
        <v>0</v>
      </c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9"/>
    </row>
    <row r="109" spans="1:17" s="11" customFormat="1" ht="24.75" customHeight="1">
      <c r="A109" s="126" t="s">
        <v>94</v>
      </c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8"/>
      <c r="P109" s="9"/>
    </row>
    <row r="110" spans="1:17" s="11" customFormat="1" ht="26.25" customHeight="1">
      <c r="A110" s="78" t="s">
        <v>103</v>
      </c>
      <c r="B110" s="22">
        <v>400</v>
      </c>
      <c r="C110" s="60">
        <v>0</v>
      </c>
      <c r="D110" s="46">
        <v>0</v>
      </c>
      <c r="E110" s="46">
        <v>7820.7</v>
      </c>
      <c r="F110" s="46">
        <v>7820.7</v>
      </c>
      <c r="G110" s="46"/>
      <c r="H110" s="46"/>
      <c r="I110" s="46"/>
      <c r="J110" s="46">
        <v>0</v>
      </c>
      <c r="K110" s="46"/>
      <c r="L110" s="46"/>
      <c r="M110" s="46"/>
      <c r="N110" s="46"/>
      <c r="O110" s="62">
        <f t="shared" ref="O110:O118" si="10">ROUND(J110/E110*100,1)</f>
        <v>0</v>
      </c>
      <c r="P110" s="9"/>
    </row>
    <row r="111" spans="1:17" s="11" customFormat="1" ht="37.5" customHeight="1">
      <c r="A111" s="78" t="s">
        <v>107</v>
      </c>
      <c r="B111" s="22">
        <v>410</v>
      </c>
      <c r="C111" s="46">
        <v>0</v>
      </c>
      <c r="D111" s="46">
        <v>0</v>
      </c>
      <c r="E111" s="46">
        <v>7820.7</v>
      </c>
      <c r="F111" s="46">
        <v>7820.7</v>
      </c>
      <c r="G111" s="46"/>
      <c r="H111" s="46"/>
      <c r="I111" s="46"/>
      <c r="J111" s="46">
        <v>0</v>
      </c>
      <c r="K111" s="46"/>
      <c r="L111" s="46"/>
      <c r="M111" s="46"/>
      <c r="N111" s="46"/>
      <c r="O111" s="62">
        <f t="shared" si="10"/>
        <v>0</v>
      </c>
      <c r="P111" s="9"/>
    </row>
    <row r="112" spans="1:17" s="11" customFormat="1" ht="27" customHeight="1">
      <c r="A112" s="79" t="s">
        <v>116</v>
      </c>
      <c r="B112" s="23">
        <v>420</v>
      </c>
      <c r="C112" s="46">
        <f>SUM(C113:C118)</f>
        <v>0</v>
      </c>
      <c r="D112" s="46">
        <f t="shared" ref="D112:N112" si="11">SUM(D113:D118)</f>
        <v>0</v>
      </c>
      <c r="E112" s="46">
        <f t="shared" si="11"/>
        <v>7820.7</v>
      </c>
      <c r="F112" s="46">
        <f t="shared" si="11"/>
        <v>7820.7</v>
      </c>
      <c r="G112" s="46">
        <f t="shared" si="11"/>
        <v>0</v>
      </c>
      <c r="H112" s="46">
        <f t="shared" si="11"/>
        <v>0</v>
      </c>
      <c r="I112" s="46">
        <f t="shared" si="11"/>
        <v>0</v>
      </c>
      <c r="J112" s="46">
        <f t="shared" si="11"/>
        <v>0</v>
      </c>
      <c r="K112" s="46">
        <f t="shared" si="11"/>
        <v>0</v>
      </c>
      <c r="L112" s="46">
        <f t="shared" si="11"/>
        <v>0</v>
      </c>
      <c r="M112" s="46">
        <f t="shared" si="11"/>
        <v>0</v>
      </c>
      <c r="N112" s="46">
        <f t="shared" si="11"/>
        <v>0</v>
      </c>
      <c r="O112" s="62">
        <f t="shared" si="10"/>
        <v>0</v>
      </c>
      <c r="P112" s="9"/>
      <c r="Q112" s="38"/>
    </row>
    <row r="113" spans="1:16" s="11" customFormat="1" ht="24" customHeight="1">
      <c r="A113" s="78" t="s">
        <v>108</v>
      </c>
      <c r="B113" s="21">
        <v>430</v>
      </c>
      <c r="C113" s="46"/>
      <c r="D113" s="46">
        <v>0</v>
      </c>
      <c r="E113" s="46">
        <v>0</v>
      </c>
      <c r="F113" s="46"/>
      <c r="G113" s="46"/>
      <c r="H113" s="46"/>
      <c r="I113" s="46"/>
      <c r="J113" s="46">
        <v>0</v>
      </c>
      <c r="K113" s="46"/>
      <c r="L113" s="46"/>
      <c r="M113" s="46"/>
      <c r="N113" s="46"/>
      <c r="O113" s="62" t="e">
        <f t="shared" si="10"/>
        <v>#DIV/0!</v>
      </c>
      <c r="P113" s="9"/>
    </row>
    <row r="114" spans="1:16" s="11" customFormat="1" ht="24" customHeight="1">
      <c r="A114" s="78" t="s">
        <v>109</v>
      </c>
      <c r="B114" s="23">
        <v>440</v>
      </c>
      <c r="C114" s="46">
        <v>0</v>
      </c>
      <c r="D114" s="46">
        <v>0</v>
      </c>
      <c r="E114" s="55">
        <v>7820.7</v>
      </c>
      <c r="F114" s="55">
        <v>7820.7</v>
      </c>
      <c r="G114" s="46"/>
      <c r="H114" s="46"/>
      <c r="I114" s="46"/>
      <c r="J114" s="46">
        <v>0</v>
      </c>
      <c r="K114" s="46"/>
      <c r="L114" s="46"/>
      <c r="M114" s="46"/>
      <c r="N114" s="46"/>
      <c r="O114" s="62">
        <f t="shared" si="10"/>
        <v>0</v>
      </c>
      <c r="P114" s="9"/>
    </row>
    <row r="115" spans="1:16" s="11" customFormat="1" ht="24.75" customHeight="1">
      <c r="A115" s="78" t="s">
        <v>110</v>
      </c>
      <c r="B115" s="21">
        <v>450</v>
      </c>
      <c r="C115" s="46"/>
      <c r="D115" s="46">
        <v>0</v>
      </c>
      <c r="E115" s="46">
        <v>0</v>
      </c>
      <c r="F115" s="46"/>
      <c r="G115" s="46"/>
      <c r="H115" s="46"/>
      <c r="I115" s="46"/>
      <c r="J115" s="46">
        <v>0</v>
      </c>
      <c r="K115" s="46"/>
      <c r="L115" s="46"/>
      <c r="M115" s="46"/>
      <c r="N115" s="46"/>
      <c r="O115" s="62" t="e">
        <f t="shared" si="10"/>
        <v>#DIV/0!</v>
      </c>
      <c r="P115" s="9"/>
    </row>
    <row r="116" spans="1:16" s="11" customFormat="1" ht="25.5" customHeight="1">
      <c r="A116" s="78" t="s">
        <v>111</v>
      </c>
      <c r="B116" s="23">
        <v>460</v>
      </c>
      <c r="C116" s="46"/>
      <c r="D116" s="46">
        <v>0</v>
      </c>
      <c r="E116" s="46">
        <v>0</v>
      </c>
      <c r="F116" s="46"/>
      <c r="G116" s="46"/>
      <c r="H116" s="46"/>
      <c r="I116" s="46"/>
      <c r="J116" s="46">
        <v>0</v>
      </c>
      <c r="K116" s="46"/>
      <c r="L116" s="46"/>
      <c r="M116" s="46"/>
      <c r="N116" s="46"/>
      <c r="O116" s="62" t="e">
        <f t="shared" si="10"/>
        <v>#DIV/0!</v>
      </c>
      <c r="P116" s="9"/>
    </row>
    <row r="117" spans="1:16" s="11" customFormat="1" ht="36.75" customHeight="1">
      <c r="A117" s="78" t="s">
        <v>112</v>
      </c>
      <c r="B117" s="21">
        <v>470</v>
      </c>
      <c r="C117" s="46"/>
      <c r="D117" s="46">
        <v>0</v>
      </c>
      <c r="E117" s="46">
        <v>0</v>
      </c>
      <c r="F117" s="46"/>
      <c r="G117" s="46"/>
      <c r="H117" s="46"/>
      <c r="I117" s="46"/>
      <c r="J117" s="46">
        <v>0</v>
      </c>
      <c r="K117" s="46"/>
      <c r="L117" s="46"/>
      <c r="M117" s="46"/>
      <c r="N117" s="46"/>
      <c r="O117" s="62" t="e">
        <f t="shared" si="10"/>
        <v>#DIV/0!</v>
      </c>
      <c r="P117" s="9"/>
    </row>
    <row r="118" spans="1:16" s="11" customFormat="1" ht="26.25" customHeight="1">
      <c r="A118" s="78" t="s">
        <v>113</v>
      </c>
      <c r="B118" s="22">
        <v>480</v>
      </c>
      <c r="C118" s="46"/>
      <c r="D118" s="46">
        <v>0</v>
      </c>
      <c r="E118" s="46">
        <v>0</v>
      </c>
      <c r="F118" s="46"/>
      <c r="G118" s="46"/>
      <c r="H118" s="46"/>
      <c r="I118" s="46"/>
      <c r="J118" s="46">
        <v>0</v>
      </c>
      <c r="K118" s="46"/>
      <c r="L118" s="46"/>
      <c r="M118" s="46"/>
      <c r="N118" s="46"/>
      <c r="O118" s="62" t="e">
        <f t="shared" si="10"/>
        <v>#DIV/0!</v>
      </c>
      <c r="P118" s="9"/>
    </row>
    <row r="119" spans="1:16" s="11" customFormat="1" ht="29.25" customHeight="1">
      <c r="A119" s="126" t="s">
        <v>95</v>
      </c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8"/>
      <c r="P119" s="9"/>
    </row>
    <row r="120" spans="1:16" s="11" customFormat="1" ht="22.5" customHeight="1">
      <c r="A120" s="78" t="s">
        <v>104</v>
      </c>
      <c r="B120" s="22">
        <v>500</v>
      </c>
      <c r="C120" s="78">
        <f>SUM(C121:C123)</f>
        <v>0</v>
      </c>
      <c r="D120" s="78">
        <f t="shared" ref="D120:N120" si="12">SUM(D121:D123)</f>
        <v>0</v>
      </c>
      <c r="E120" s="78">
        <f t="shared" si="12"/>
        <v>0</v>
      </c>
      <c r="F120" s="78">
        <f t="shared" si="12"/>
        <v>0</v>
      </c>
      <c r="G120" s="78">
        <f t="shared" si="12"/>
        <v>0</v>
      </c>
      <c r="H120" s="78">
        <f t="shared" si="12"/>
        <v>0</v>
      </c>
      <c r="I120" s="78">
        <f t="shared" si="12"/>
        <v>0</v>
      </c>
      <c r="J120" s="78">
        <f t="shared" si="12"/>
        <v>0</v>
      </c>
      <c r="K120" s="78">
        <f t="shared" si="12"/>
        <v>0</v>
      </c>
      <c r="L120" s="78">
        <f t="shared" si="12"/>
        <v>0</v>
      </c>
      <c r="M120" s="78">
        <f t="shared" si="12"/>
        <v>0</v>
      </c>
      <c r="N120" s="78">
        <f t="shared" si="12"/>
        <v>0</v>
      </c>
      <c r="O120" s="62" t="e">
        <f t="shared" ref="O120:O125" si="13">ROUND(J120/E120*100,1)</f>
        <v>#DIV/0!</v>
      </c>
      <c r="P120" s="9"/>
    </row>
    <row r="121" spans="1:16" s="11" customFormat="1" ht="27" customHeight="1">
      <c r="A121" s="19" t="s">
        <v>39</v>
      </c>
      <c r="B121" s="22">
        <v>510</v>
      </c>
      <c r="C121" s="46"/>
      <c r="D121" s="46">
        <f>K121+L121+M121+N121</f>
        <v>0</v>
      </c>
      <c r="E121" s="46">
        <f t="shared" ref="E121:E129" si="14">F121</f>
        <v>0</v>
      </c>
      <c r="F121" s="46"/>
      <c r="G121" s="46"/>
      <c r="H121" s="46"/>
      <c r="I121" s="46"/>
      <c r="J121" s="46">
        <f t="shared" ref="J121:J129" si="15">K121</f>
        <v>0</v>
      </c>
      <c r="K121" s="46"/>
      <c r="L121" s="46"/>
      <c r="M121" s="46"/>
      <c r="N121" s="46"/>
      <c r="O121" s="62" t="e">
        <f t="shared" si="13"/>
        <v>#DIV/0!</v>
      </c>
      <c r="P121" s="9"/>
    </row>
    <row r="122" spans="1:16" s="11" customFormat="1" ht="26.25" customHeight="1">
      <c r="A122" s="19" t="s">
        <v>40</v>
      </c>
      <c r="B122" s="22">
        <v>520</v>
      </c>
      <c r="C122" s="46"/>
      <c r="D122" s="46">
        <f t="shared" ref="D122:D129" si="16">K122+L122+M122+N122</f>
        <v>0</v>
      </c>
      <c r="E122" s="46">
        <f t="shared" si="14"/>
        <v>0</v>
      </c>
      <c r="F122" s="46"/>
      <c r="G122" s="46"/>
      <c r="H122" s="46"/>
      <c r="I122" s="46"/>
      <c r="J122" s="46">
        <f t="shared" si="15"/>
        <v>0</v>
      </c>
      <c r="K122" s="46"/>
      <c r="L122" s="46"/>
      <c r="M122" s="46"/>
      <c r="N122" s="46"/>
      <c r="O122" s="62" t="e">
        <f t="shared" si="13"/>
        <v>#DIV/0!</v>
      </c>
      <c r="P122" s="9"/>
    </row>
    <row r="123" spans="1:16" s="11" customFormat="1" ht="24.75" customHeight="1">
      <c r="A123" s="19" t="s">
        <v>41</v>
      </c>
      <c r="B123" s="22">
        <v>530</v>
      </c>
      <c r="C123" s="46"/>
      <c r="D123" s="46">
        <f t="shared" si="16"/>
        <v>0</v>
      </c>
      <c r="E123" s="46">
        <f t="shared" si="14"/>
        <v>0</v>
      </c>
      <c r="F123" s="46"/>
      <c r="G123" s="46"/>
      <c r="H123" s="46"/>
      <c r="I123" s="46"/>
      <c r="J123" s="46">
        <f t="shared" si="15"/>
        <v>0</v>
      </c>
      <c r="K123" s="46"/>
      <c r="L123" s="46"/>
      <c r="M123" s="46"/>
      <c r="N123" s="46"/>
      <c r="O123" s="62" t="e">
        <f t="shared" si="13"/>
        <v>#DIV/0!</v>
      </c>
      <c r="P123" s="9"/>
    </row>
    <row r="124" spans="1:16" s="11" customFormat="1" ht="26.25" customHeight="1">
      <c r="A124" s="78" t="s">
        <v>42</v>
      </c>
      <c r="B124" s="22">
        <v>540</v>
      </c>
      <c r="C124" s="46"/>
      <c r="D124" s="46">
        <f t="shared" si="16"/>
        <v>0</v>
      </c>
      <c r="E124" s="46">
        <f t="shared" si="14"/>
        <v>0</v>
      </c>
      <c r="F124" s="46"/>
      <c r="G124" s="46"/>
      <c r="H124" s="46"/>
      <c r="I124" s="46"/>
      <c r="J124" s="46">
        <f t="shared" si="15"/>
        <v>0</v>
      </c>
      <c r="K124" s="46"/>
      <c r="L124" s="46"/>
      <c r="M124" s="46"/>
      <c r="N124" s="46"/>
      <c r="O124" s="62" t="e">
        <f t="shared" si="13"/>
        <v>#DIV/0!</v>
      </c>
      <c r="P124" s="9"/>
    </row>
    <row r="125" spans="1:16" s="11" customFormat="1" ht="23.25" customHeight="1">
      <c r="A125" s="78" t="s">
        <v>105</v>
      </c>
      <c r="B125" s="22">
        <v>550</v>
      </c>
      <c r="C125" s="78">
        <f>SUM(SUM(C126:C128))</f>
        <v>0</v>
      </c>
      <c r="D125" s="78">
        <f t="shared" ref="D125:N125" si="17">SUM(SUM(D126:D128))</f>
        <v>0</v>
      </c>
      <c r="E125" s="78">
        <f t="shared" si="17"/>
        <v>0</v>
      </c>
      <c r="F125" s="78">
        <f t="shared" si="17"/>
        <v>0</v>
      </c>
      <c r="G125" s="78">
        <f t="shared" si="17"/>
        <v>0</v>
      </c>
      <c r="H125" s="78">
        <f t="shared" si="17"/>
        <v>0</v>
      </c>
      <c r="I125" s="78">
        <f t="shared" si="17"/>
        <v>0</v>
      </c>
      <c r="J125" s="78">
        <f t="shared" si="17"/>
        <v>0</v>
      </c>
      <c r="K125" s="78">
        <f t="shared" si="17"/>
        <v>0</v>
      </c>
      <c r="L125" s="78">
        <f t="shared" si="17"/>
        <v>0</v>
      </c>
      <c r="M125" s="78">
        <f t="shared" si="17"/>
        <v>0</v>
      </c>
      <c r="N125" s="78">
        <f t="shared" si="17"/>
        <v>0</v>
      </c>
      <c r="O125" s="62" t="e">
        <f t="shared" si="13"/>
        <v>#DIV/0!</v>
      </c>
      <c r="P125" s="9"/>
    </row>
    <row r="126" spans="1:16" s="11" customFormat="1" ht="22.5" customHeight="1">
      <c r="A126" s="19" t="s">
        <v>39</v>
      </c>
      <c r="B126" s="22">
        <v>560</v>
      </c>
      <c r="C126" s="46"/>
      <c r="D126" s="46">
        <f t="shared" si="16"/>
        <v>0</v>
      </c>
      <c r="E126" s="46">
        <f t="shared" si="14"/>
        <v>0</v>
      </c>
      <c r="F126" s="46"/>
      <c r="G126" s="46"/>
      <c r="H126" s="46"/>
      <c r="I126" s="46"/>
      <c r="J126" s="46">
        <f t="shared" si="15"/>
        <v>0</v>
      </c>
      <c r="K126" s="46"/>
      <c r="L126" s="46"/>
      <c r="M126" s="46"/>
      <c r="N126" s="46"/>
      <c r="O126" s="62" t="e">
        <f t="shared" ref="O126:O143" si="18">ROUND(J126/E126*100,1)</f>
        <v>#DIV/0!</v>
      </c>
      <c r="P126" s="9"/>
    </row>
    <row r="127" spans="1:16" s="11" customFormat="1" ht="24" customHeight="1">
      <c r="A127" s="19" t="s">
        <v>40</v>
      </c>
      <c r="B127" s="22">
        <v>570</v>
      </c>
      <c r="C127" s="46"/>
      <c r="D127" s="46">
        <f t="shared" si="16"/>
        <v>0</v>
      </c>
      <c r="E127" s="46">
        <f t="shared" si="14"/>
        <v>0</v>
      </c>
      <c r="F127" s="46"/>
      <c r="G127" s="46"/>
      <c r="H127" s="46"/>
      <c r="I127" s="46"/>
      <c r="J127" s="46">
        <f t="shared" si="15"/>
        <v>0</v>
      </c>
      <c r="K127" s="46"/>
      <c r="L127" s="46"/>
      <c r="M127" s="46"/>
      <c r="N127" s="46"/>
      <c r="O127" s="62" t="e">
        <f t="shared" si="18"/>
        <v>#DIV/0!</v>
      </c>
      <c r="P127" s="9"/>
    </row>
    <row r="128" spans="1:16" s="11" customFormat="1" ht="22.5" customHeight="1">
      <c r="A128" s="19" t="s">
        <v>41</v>
      </c>
      <c r="B128" s="22">
        <v>580</v>
      </c>
      <c r="C128" s="46"/>
      <c r="D128" s="46">
        <f t="shared" si="16"/>
        <v>0</v>
      </c>
      <c r="E128" s="46">
        <f t="shared" si="14"/>
        <v>0</v>
      </c>
      <c r="F128" s="46"/>
      <c r="G128" s="46"/>
      <c r="H128" s="46"/>
      <c r="I128" s="46"/>
      <c r="J128" s="46">
        <f t="shared" si="15"/>
        <v>0</v>
      </c>
      <c r="K128" s="46"/>
      <c r="L128" s="46"/>
      <c r="M128" s="46"/>
      <c r="N128" s="46"/>
      <c r="O128" s="62" t="e">
        <f t="shared" si="18"/>
        <v>#DIV/0!</v>
      </c>
      <c r="P128" s="9"/>
    </row>
    <row r="129" spans="1:17" s="11" customFormat="1" ht="24.75" customHeight="1">
      <c r="A129" s="78" t="s">
        <v>35</v>
      </c>
      <c r="B129" s="22">
        <v>590</v>
      </c>
      <c r="C129" s="46"/>
      <c r="D129" s="46">
        <f t="shared" si="16"/>
        <v>0</v>
      </c>
      <c r="E129" s="46">
        <f t="shared" si="14"/>
        <v>0</v>
      </c>
      <c r="F129" s="46"/>
      <c r="G129" s="46"/>
      <c r="H129" s="46"/>
      <c r="I129" s="46"/>
      <c r="J129" s="46">
        <f t="shared" si="15"/>
        <v>0</v>
      </c>
      <c r="K129" s="46"/>
      <c r="L129" s="46"/>
      <c r="M129" s="46"/>
      <c r="N129" s="46"/>
      <c r="O129" s="62" t="e">
        <f t="shared" si="18"/>
        <v>#DIV/0!</v>
      </c>
      <c r="P129" s="9"/>
    </row>
    <row r="130" spans="1:17" ht="26.25" customHeight="1">
      <c r="A130" s="41" t="s">
        <v>43</v>
      </c>
      <c r="B130" s="80">
        <v>600</v>
      </c>
      <c r="C130" s="111">
        <f t="shared" ref="C130:E130" si="19">C46+C120+C125+C129</f>
        <v>0</v>
      </c>
      <c r="D130" s="111">
        <f t="shared" si="19"/>
        <v>3051.3</v>
      </c>
      <c r="E130" s="111">
        <f t="shared" si="19"/>
        <v>14500.71</v>
      </c>
      <c r="F130" s="111">
        <f>F46+F120+F125+F129</f>
        <v>14500.71</v>
      </c>
      <c r="G130" s="111">
        <f t="shared" ref="G130:N130" si="20">G46+G120+G125+G129</f>
        <v>0</v>
      </c>
      <c r="H130" s="111">
        <f t="shared" si="20"/>
        <v>0</v>
      </c>
      <c r="I130" s="111">
        <f t="shared" si="20"/>
        <v>0</v>
      </c>
      <c r="J130" s="111">
        <f t="shared" si="20"/>
        <v>3051.3</v>
      </c>
      <c r="K130" s="111">
        <f t="shared" si="20"/>
        <v>3051.3</v>
      </c>
      <c r="L130" s="111">
        <f t="shared" si="20"/>
        <v>0</v>
      </c>
      <c r="M130" s="111">
        <f t="shared" si="20"/>
        <v>0</v>
      </c>
      <c r="N130" s="111">
        <f t="shared" si="20"/>
        <v>0</v>
      </c>
      <c r="O130" s="62">
        <f t="shared" si="18"/>
        <v>21</v>
      </c>
      <c r="P130" s="9"/>
    </row>
    <row r="131" spans="1:17" ht="27" customHeight="1">
      <c r="A131" s="41" t="s">
        <v>44</v>
      </c>
      <c r="B131" s="80">
        <v>700</v>
      </c>
      <c r="C131" s="45">
        <f>C73</f>
        <v>-80.53</v>
      </c>
      <c r="D131" s="111">
        <f t="shared" ref="D131:N131" si="21">D73</f>
        <v>-2446.8999999999996</v>
      </c>
      <c r="E131" s="111">
        <f t="shared" si="21"/>
        <v>-12670.57</v>
      </c>
      <c r="F131" s="111">
        <f t="shared" si="21"/>
        <v>-12670.57</v>
      </c>
      <c r="G131" s="111">
        <f t="shared" si="21"/>
        <v>0</v>
      </c>
      <c r="H131" s="111">
        <f t="shared" si="21"/>
        <v>0</v>
      </c>
      <c r="I131" s="111">
        <f t="shared" si="21"/>
        <v>0</v>
      </c>
      <c r="J131" s="111">
        <f t="shared" si="21"/>
        <v>-2446.8999999999996</v>
      </c>
      <c r="K131" s="111">
        <f t="shared" si="21"/>
        <v>-2446.8999999999996</v>
      </c>
      <c r="L131" s="111">
        <f t="shared" si="21"/>
        <v>0</v>
      </c>
      <c r="M131" s="111">
        <f t="shared" si="21"/>
        <v>0</v>
      </c>
      <c r="N131" s="111">
        <f t="shared" si="21"/>
        <v>0</v>
      </c>
      <c r="O131" s="62">
        <f t="shared" si="18"/>
        <v>19.3</v>
      </c>
      <c r="P131" s="9"/>
      <c r="Q131" s="30"/>
    </row>
    <row r="132" spans="1:17" ht="25.5" customHeight="1">
      <c r="A132" s="41" t="s">
        <v>65</v>
      </c>
      <c r="B132" s="80">
        <v>750</v>
      </c>
      <c r="C132" s="45">
        <f>C130+C131</f>
        <v>-80.53</v>
      </c>
      <c r="D132" s="45">
        <f t="shared" ref="D132:N132" si="22">D130+D131</f>
        <v>604.40000000000055</v>
      </c>
      <c r="E132" s="45">
        <f t="shared" si="22"/>
        <v>1830.1399999999994</v>
      </c>
      <c r="F132" s="45">
        <f t="shared" si="22"/>
        <v>1830.1399999999994</v>
      </c>
      <c r="G132" s="45">
        <f t="shared" si="22"/>
        <v>0</v>
      </c>
      <c r="H132" s="45">
        <f t="shared" si="22"/>
        <v>0</v>
      </c>
      <c r="I132" s="45">
        <f t="shared" si="22"/>
        <v>0</v>
      </c>
      <c r="J132" s="45">
        <f t="shared" si="22"/>
        <v>604.40000000000055</v>
      </c>
      <c r="K132" s="45">
        <f t="shared" si="22"/>
        <v>604.40000000000055</v>
      </c>
      <c r="L132" s="45">
        <f t="shared" si="22"/>
        <v>0</v>
      </c>
      <c r="M132" s="45">
        <f t="shared" si="22"/>
        <v>0</v>
      </c>
      <c r="N132" s="45">
        <f t="shared" si="22"/>
        <v>0</v>
      </c>
      <c r="O132" s="62">
        <f t="shared" si="18"/>
        <v>33</v>
      </c>
      <c r="P132" s="9"/>
      <c r="Q132" s="30"/>
    </row>
    <row r="133" spans="1:17" ht="27.75" customHeight="1">
      <c r="A133" s="19" t="s">
        <v>152</v>
      </c>
      <c r="B133" s="100"/>
      <c r="C133" s="99"/>
      <c r="D133" s="99">
        <f t="shared" ref="D133" si="23">K133+L133+M133+N133</f>
        <v>108.8</v>
      </c>
      <c r="E133" s="99">
        <f>F133</f>
        <v>0</v>
      </c>
      <c r="F133" s="99"/>
      <c r="G133" s="99"/>
      <c r="H133" s="99"/>
      <c r="I133" s="99"/>
      <c r="J133" s="99">
        <f t="shared" ref="J133" si="24">K133</f>
        <v>108.8</v>
      </c>
      <c r="K133" s="99">
        <f>108.8</f>
        <v>108.8</v>
      </c>
      <c r="L133" s="99"/>
      <c r="M133" s="99"/>
      <c r="N133" s="99"/>
      <c r="O133" s="62"/>
      <c r="P133" s="13"/>
    </row>
    <row r="134" spans="1:17" s="65" customFormat="1" ht="27.75" customHeight="1">
      <c r="A134" s="19" t="s">
        <v>153</v>
      </c>
      <c r="B134" s="100"/>
      <c r="C134" s="99">
        <f t="shared" ref="C134:J134" si="25">C132-C133</f>
        <v>-80.53</v>
      </c>
      <c r="D134" s="99">
        <f t="shared" si="25"/>
        <v>495.60000000000053</v>
      </c>
      <c r="E134" s="99">
        <f t="shared" si="25"/>
        <v>1830.1399999999994</v>
      </c>
      <c r="F134" s="99">
        <f t="shared" si="25"/>
        <v>1830.1399999999994</v>
      </c>
      <c r="G134" s="99">
        <f t="shared" si="25"/>
        <v>0</v>
      </c>
      <c r="H134" s="99">
        <f t="shared" si="25"/>
        <v>0</v>
      </c>
      <c r="I134" s="99">
        <f t="shared" si="25"/>
        <v>0</v>
      </c>
      <c r="J134" s="99">
        <f t="shared" si="25"/>
        <v>495.60000000000053</v>
      </c>
      <c r="K134" s="99">
        <f>K132-K133</f>
        <v>495.60000000000053</v>
      </c>
      <c r="L134" s="99">
        <f t="shared" ref="L134:N134" si="26">L132-L133</f>
        <v>0</v>
      </c>
      <c r="M134" s="99">
        <f t="shared" si="26"/>
        <v>0</v>
      </c>
      <c r="N134" s="99">
        <f t="shared" si="26"/>
        <v>0</v>
      </c>
      <c r="O134" s="62"/>
      <c r="P134" s="13"/>
    </row>
    <row r="135" spans="1:17" ht="24.75" customHeight="1">
      <c r="A135" s="146" t="s">
        <v>96</v>
      </c>
      <c r="B135" s="146"/>
      <c r="C135" s="45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62" t="e">
        <f t="shared" si="18"/>
        <v>#DIV/0!</v>
      </c>
      <c r="P135" s="13"/>
    </row>
    <row r="136" spans="1:17" ht="24.75" customHeight="1">
      <c r="A136" s="27" t="s">
        <v>91</v>
      </c>
      <c r="B136" s="28">
        <v>800</v>
      </c>
      <c r="C136" s="102">
        <v>2</v>
      </c>
      <c r="D136" s="102">
        <v>33</v>
      </c>
      <c r="E136" s="102">
        <v>11</v>
      </c>
      <c r="F136" s="102"/>
      <c r="G136" s="102"/>
      <c r="H136" s="102"/>
      <c r="I136" s="102"/>
      <c r="J136" s="102">
        <v>33</v>
      </c>
      <c r="K136" s="102"/>
      <c r="L136" s="102"/>
      <c r="M136" s="102"/>
      <c r="N136" s="48"/>
      <c r="O136" s="62">
        <f t="shared" si="18"/>
        <v>300</v>
      </c>
      <c r="P136" s="13"/>
    </row>
    <row r="137" spans="1:17" ht="27" hidden="1" customHeight="1">
      <c r="A137" s="27" t="s">
        <v>78</v>
      </c>
      <c r="B137" s="28"/>
      <c r="C137" s="102"/>
      <c r="D137" s="102">
        <v>0</v>
      </c>
      <c r="E137" s="102"/>
      <c r="F137" s="102"/>
      <c r="G137" s="102"/>
      <c r="H137" s="102"/>
      <c r="I137" s="102"/>
      <c r="J137" s="102"/>
      <c r="K137" s="102"/>
      <c r="L137" s="102"/>
      <c r="M137" s="102"/>
      <c r="N137" s="48"/>
      <c r="O137" s="62" t="e">
        <f t="shared" si="18"/>
        <v>#DIV/0!</v>
      </c>
      <c r="P137" s="13"/>
    </row>
    <row r="138" spans="1:17" ht="27" hidden="1" customHeight="1">
      <c r="A138" s="27" t="s">
        <v>79</v>
      </c>
      <c r="B138" s="28"/>
      <c r="C138" s="102"/>
      <c r="D138" s="102">
        <v>0</v>
      </c>
      <c r="E138" s="102"/>
      <c r="F138" s="102"/>
      <c r="G138" s="102"/>
      <c r="H138" s="102"/>
      <c r="I138" s="102"/>
      <c r="J138" s="102"/>
      <c r="K138" s="102"/>
      <c r="L138" s="102"/>
      <c r="M138" s="102"/>
      <c r="N138" s="48"/>
      <c r="O138" s="62" t="e">
        <f t="shared" si="18"/>
        <v>#DIV/0!</v>
      </c>
      <c r="P138" s="13"/>
    </row>
    <row r="139" spans="1:17" ht="27" hidden="1" customHeight="1">
      <c r="A139" s="27" t="s">
        <v>80</v>
      </c>
      <c r="B139" s="28"/>
      <c r="C139" s="102"/>
      <c r="D139" s="102">
        <v>0</v>
      </c>
      <c r="E139" s="102"/>
      <c r="F139" s="102"/>
      <c r="G139" s="102"/>
      <c r="H139" s="102"/>
      <c r="I139" s="102"/>
      <c r="J139" s="102"/>
      <c r="K139" s="102"/>
      <c r="L139" s="102"/>
      <c r="M139" s="102"/>
      <c r="N139" s="48"/>
      <c r="O139" s="62" t="e">
        <f t="shared" si="18"/>
        <v>#DIV/0!</v>
      </c>
      <c r="P139" s="13"/>
    </row>
    <row r="140" spans="1:17" ht="27" hidden="1" customHeight="1">
      <c r="A140" s="27"/>
      <c r="B140" s="28"/>
      <c r="C140" s="102"/>
      <c r="D140" s="102">
        <v>0</v>
      </c>
      <c r="E140" s="102"/>
      <c r="F140" s="102"/>
      <c r="G140" s="102"/>
      <c r="H140" s="102"/>
      <c r="I140" s="102"/>
      <c r="J140" s="102"/>
      <c r="K140" s="102"/>
      <c r="L140" s="102"/>
      <c r="M140" s="102"/>
      <c r="N140" s="48"/>
      <c r="O140" s="62" t="e">
        <f t="shared" si="18"/>
        <v>#DIV/0!</v>
      </c>
      <c r="P140" s="13"/>
    </row>
    <row r="141" spans="1:17" ht="26.25" customHeight="1">
      <c r="A141" s="27" t="s">
        <v>84</v>
      </c>
      <c r="B141" s="28">
        <v>810</v>
      </c>
      <c r="C141" s="102">
        <v>2</v>
      </c>
      <c r="D141" s="102">
        <v>33</v>
      </c>
      <c r="E141" s="102">
        <v>11</v>
      </c>
      <c r="F141" s="102"/>
      <c r="G141" s="102"/>
      <c r="H141" s="102"/>
      <c r="I141" s="102"/>
      <c r="J141" s="102">
        <v>33</v>
      </c>
      <c r="K141" s="102"/>
      <c r="L141" s="102"/>
      <c r="M141" s="102"/>
      <c r="N141" s="48"/>
      <c r="O141" s="62">
        <f t="shared" si="18"/>
        <v>300</v>
      </c>
      <c r="P141" s="13"/>
    </row>
    <row r="142" spans="1:17" ht="23.25" customHeight="1">
      <c r="A142" s="78" t="s">
        <v>92</v>
      </c>
      <c r="B142" s="20">
        <v>820</v>
      </c>
      <c r="C142" s="59">
        <v>149.19999999999999</v>
      </c>
      <c r="D142" s="59">
        <v>28947.7</v>
      </c>
      <c r="E142" s="59"/>
      <c r="F142" s="59"/>
      <c r="G142" s="59"/>
      <c r="H142" s="59"/>
      <c r="I142" s="59"/>
      <c r="J142" s="59">
        <v>28947.7</v>
      </c>
      <c r="K142" s="59">
        <v>28947.7</v>
      </c>
      <c r="L142" s="59"/>
      <c r="M142" s="103"/>
      <c r="N142" s="43"/>
      <c r="O142" s="62" t="e">
        <f t="shared" si="18"/>
        <v>#DIV/0!</v>
      </c>
      <c r="P142" s="13"/>
    </row>
    <row r="143" spans="1:17" ht="24.75" customHeight="1">
      <c r="A143" s="94" t="s">
        <v>93</v>
      </c>
      <c r="B143" s="21">
        <v>830</v>
      </c>
      <c r="C143" s="99">
        <f t="shared" ref="C143:E143" si="27">C104</f>
        <v>0</v>
      </c>
      <c r="D143" s="99">
        <f t="shared" si="27"/>
        <v>-822.6</v>
      </c>
      <c r="E143" s="99">
        <f t="shared" si="27"/>
        <v>-37.019999999999996</v>
      </c>
      <c r="F143" s="99">
        <f>F104</f>
        <v>-37.019999999999996</v>
      </c>
      <c r="G143" s="99">
        <f t="shared" ref="G143:N143" si="28">G104</f>
        <v>0</v>
      </c>
      <c r="H143" s="99">
        <f t="shared" si="28"/>
        <v>0</v>
      </c>
      <c r="I143" s="99">
        <f t="shared" si="28"/>
        <v>0</v>
      </c>
      <c r="J143" s="99">
        <f t="shared" si="28"/>
        <v>-822.6</v>
      </c>
      <c r="K143" s="99">
        <f t="shared" si="28"/>
        <v>-822.6</v>
      </c>
      <c r="L143" s="99">
        <f t="shared" si="28"/>
        <v>0</v>
      </c>
      <c r="M143" s="99">
        <f t="shared" si="28"/>
        <v>0</v>
      </c>
      <c r="N143" s="99">
        <f t="shared" si="28"/>
        <v>0</v>
      </c>
      <c r="O143" s="62">
        <f t="shared" si="18"/>
        <v>2222</v>
      </c>
      <c r="P143" s="13"/>
    </row>
    <row r="144" spans="1:17" ht="27.75" hidden="1" customHeight="1">
      <c r="A144" s="94"/>
      <c r="B144" s="20">
        <v>840</v>
      </c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13"/>
    </row>
    <row r="145" spans="1:17" ht="9.75" customHeight="1">
      <c r="A145" s="14"/>
      <c r="B145" s="15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13"/>
    </row>
    <row r="146" spans="1:17" ht="16.5" hidden="1" customHeight="1">
      <c r="A146" s="14"/>
      <c r="C146" s="16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</row>
    <row r="147" spans="1:17" ht="21.75" customHeight="1">
      <c r="A147" s="17"/>
      <c r="C147" s="16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</row>
    <row r="148" spans="1:17" ht="41.25" customHeight="1">
      <c r="A148" s="42" t="s">
        <v>127</v>
      </c>
      <c r="B148" s="15"/>
      <c r="C148" s="147"/>
      <c r="D148" s="147"/>
      <c r="E148" s="74"/>
      <c r="F148" s="74"/>
      <c r="G148" s="74"/>
      <c r="H148" s="74"/>
      <c r="I148" s="74"/>
      <c r="J148" s="64" t="s">
        <v>128</v>
      </c>
      <c r="K148" s="64"/>
      <c r="L148" s="64"/>
      <c r="M148" s="64"/>
      <c r="N148" s="64"/>
      <c r="O148" s="64"/>
      <c r="P148" s="70"/>
      <c r="Q148" s="86"/>
    </row>
    <row r="149" spans="1:17" s="11" customFormat="1" ht="25.5" customHeight="1">
      <c r="A149" s="72" t="s">
        <v>129</v>
      </c>
      <c r="B149" s="65"/>
      <c r="C149" s="129" t="s">
        <v>45</v>
      </c>
      <c r="D149" s="129"/>
      <c r="E149" s="76"/>
      <c r="F149" s="76"/>
      <c r="G149" s="76"/>
      <c r="H149" s="76"/>
      <c r="I149" s="76"/>
      <c r="J149" s="84" t="s">
        <v>46</v>
      </c>
      <c r="K149" s="84"/>
      <c r="L149" s="84"/>
      <c r="M149" s="84"/>
      <c r="N149" s="84"/>
      <c r="O149" s="84"/>
      <c r="P149" s="65"/>
      <c r="Q149" s="75"/>
    </row>
    <row r="150" spans="1:17" s="11" customFormat="1" ht="31.5" customHeight="1">
      <c r="A150" s="17"/>
      <c r="B150" s="72"/>
      <c r="C150" s="16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</row>
    <row r="151" spans="1:17" s="11" customFormat="1" ht="20.100000000000001" customHeight="1">
      <c r="A151" s="87"/>
      <c r="B151" s="65"/>
      <c r="C151" s="129"/>
      <c r="D151" s="129"/>
      <c r="E151" s="76"/>
      <c r="F151" s="76"/>
      <c r="G151" s="76"/>
      <c r="H151" s="76"/>
      <c r="I151" s="76"/>
      <c r="J151" s="129"/>
      <c r="K151" s="129"/>
      <c r="L151" s="129"/>
      <c r="M151" s="129"/>
      <c r="N151" s="129"/>
      <c r="O151" s="129"/>
    </row>
    <row r="152" spans="1:17" ht="20.100000000000001" customHeight="1">
      <c r="A152" s="14"/>
      <c r="C152" s="16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</row>
    <row r="153" spans="1:17">
      <c r="A153" s="14"/>
      <c r="C153" s="16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</row>
    <row r="154" spans="1:17">
      <c r="A154" s="14"/>
      <c r="C154" s="16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</row>
    <row r="155" spans="1:17">
      <c r="A155" s="14"/>
      <c r="C155" s="16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</row>
    <row r="156" spans="1:17">
      <c r="A156" s="14"/>
      <c r="C156" s="16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</row>
    <row r="157" spans="1:17">
      <c r="A157" s="14"/>
      <c r="C157" s="16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</row>
    <row r="158" spans="1:17">
      <c r="A158" s="14"/>
      <c r="C158" s="16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</row>
    <row r="159" spans="1:17">
      <c r="A159" s="14"/>
      <c r="C159" s="16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</row>
    <row r="160" spans="1:17">
      <c r="A160" s="14"/>
      <c r="C160" s="16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</row>
    <row r="161" spans="1:15">
      <c r="A161" s="14"/>
      <c r="C161" s="16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</row>
    <row r="162" spans="1:15">
      <c r="A162" s="14"/>
      <c r="C162" s="16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</row>
    <row r="163" spans="1:15">
      <c r="A163" s="14"/>
      <c r="C163" s="16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</row>
    <row r="164" spans="1:15">
      <c r="A164" s="14"/>
      <c r="C164" s="16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</row>
    <row r="165" spans="1:15">
      <c r="A165" s="14"/>
      <c r="C165" s="16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</row>
    <row r="166" spans="1:15">
      <c r="A166" s="14"/>
      <c r="C166" s="16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</row>
    <row r="167" spans="1:15">
      <c r="A167" s="14"/>
      <c r="C167" s="16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</row>
    <row r="168" spans="1:15">
      <c r="A168" s="14"/>
      <c r="C168" s="16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</row>
    <row r="169" spans="1:15">
      <c r="A169" s="14"/>
      <c r="C169" s="16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</row>
    <row r="170" spans="1:15">
      <c r="A170" s="14"/>
      <c r="C170" s="16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</row>
    <row r="171" spans="1:15">
      <c r="A171" s="14"/>
      <c r="C171" s="16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</row>
    <row r="172" spans="1:15">
      <c r="A172" s="14"/>
      <c r="C172" s="16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</row>
    <row r="173" spans="1:15">
      <c r="A173" s="14"/>
      <c r="C173" s="16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</row>
    <row r="174" spans="1:15">
      <c r="A174" s="14"/>
      <c r="C174" s="16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</row>
    <row r="175" spans="1:15">
      <c r="A175" s="14"/>
      <c r="C175" s="16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</row>
    <row r="176" spans="1:15">
      <c r="A176" s="14"/>
      <c r="C176" s="16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</row>
    <row r="177" spans="1:15">
      <c r="A177" s="14"/>
      <c r="C177" s="16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</row>
    <row r="178" spans="1:15">
      <c r="A178" s="14"/>
      <c r="C178" s="16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</row>
    <row r="179" spans="1:15">
      <c r="A179" s="14"/>
      <c r="C179" s="16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</row>
    <row r="180" spans="1:15">
      <c r="A180" s="14"/>
      <c r="C180" s="16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</row>
    <row r="181" spans="1:15">
      <c r="A181" s="14"/>
      <c r="C181" s="16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</row>
    <row r="182" spans="1:15">
      <c r="A182" s="14"/>
      <c r="C182" s="16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</row>
    <row r="183" spans="1:15">
      <c r="A183" s="14"/>
      <c r="C183" s="16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5">
      <c r="A184" s="14"/>
      <c r="C184" s="16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</row>
    <row r="185" spans="1:15">
      <c r="A185" s="14"/>
      <c r="C185" s="16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</row>
    <row r="186" spans="1:15">
      <c r="A186" s="14"/>
      <c r="C186" s="16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</row>
    <row r="187" spans="1:15">
      <c r="A187" s="14"/>
      <c r="C187" s="16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</row>
    <row r="188" spans="1:15">
      <c r="A188" s="14"/>
      <c r="C188" s="16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</row>
    <row r="189" spans="1:15">
      <c r="A189" s="14"/>
      <c r="C189" s="16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</row>
    <row r="190" spans="1:15">
      <c r="A190" s="14"/>
      <c r="C190" s="16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</row>
    <row r="191" spans="1:15">
      <c r="A191" s="14"/>
      <c r="C191" s="16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</row>
    <row r="192" spans="1:15">
      <c r="A192" s="14"/>
      <c r="C192" s="16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  <row r="268" spans="1:1">
      <c r="A268" s="18"/>
    </row>
    <row r="269" spans="1:1">
      <c r="A269" s="18"/>
    </row>
    <row r="270" spans="1:1">
      <c r="A270" s="18"/>
    </row>
    <row r="271" spans="1:1">
      <c r="A271" s="18"/>
    </row>
    <row r="272" spans="1:1">
      <c r="A272" s="18"/>
    </row>
    <row r="273" spans="1:1">
      <c r="A273" s="18"/>
    </row>
    <row r="274" spans="1:1">
      <c r="A274" s="18"/>
    </row>
    <row r="275" spans="1:1">
      <c r="A275" s="18"/>
    </row>
    <row r="276" spans="1:1">
      <c r="A276" s="18"/>
    </row>
    <row r="277" spans="1:1">
      <c r="A277" s="18"/>
    </row>
    <row r="278" spans="1:1">
      <c r="A278" s="18"/>
    </row>
    <row r="279" spans="1:1">
      <c r="A279" s="18"/>
    </row>
    <row r="280" spans="1:1">
      <c r="A280" s="18"/>
    </row>
    <row r="281" spans="1:1">
      <c r="A281" s="18"/>
    </row>
    <row r="282" spans="1:1">
      <c r="A282" s="18"/>
    </row>
    <row r="283" spans="1:1">
      <c r="A283" s="18"/>
    </row>
    <row r="284" spans="1:1">
      <c r="A284" s="18"/>
    </row>
    <row r="285" spans="1:1">
      <c r="A285" s="18"/>
    </row>
    <row r="286" spans="1:1">
      <c r="A286" s="18"/>
    </row>
    <row r="287" spans="1:1">
      <c r="A287" s="18"/>
    </row>
    <row r="288" spans="1:1">
      <c r="A288" s="18"/>
    </row>
    <row r="289" spans="1:1">
      <c r="A289" s="18"/>
    </row>
    <row r="290" spans="1:1">
      <c r="A290" s="18"/>
    </row>
    <row r="291" spans="1:1">
      <c r="A291" s="18"/>
    </row>
    <row r="292" spans="1:1">
      <c r="A292" s="18"/>
    </row>
    <row r="293" spans="1:1">
      <c r="A293" s="18"/>
    </row>
    <row r="294" spans="1:1">
      <c r="A294" s="18"/>
    </row>
    <row r="295" spans="1:1">
      <c r="A295" s="18"/>
    </row>
    <row r="296" spans="1:1">
      <c r="A296" s="18"/>
    </row>
    <row r="297" spans="1:1">
      <c r="A297" s="18"/>
    </row>
    <row r="298" spans="1:1">
      <c r="A298" s="18"/>
    </row>
    <row r="299" spans="1:1">
      <c r="A299" s="18"/>
    </row>
    <row r="300" spans="1:1">
      <c r="A300" s="18"/>
    </row>
    <row r="301" spans="1:1">
      <c r="A301" s="18"/>
    </row>
    <row r="302" spans="1:1">
      <c r="A302" s="18"/>
    </row>
    <row r="303" spans="1:1">
      <c r="A303" s="18"/>
    </row>
    <row r="304" spans="1:1">
      <c r="A304" s="18"/>
    </row>
    <row r="305" spans="1:1">
      <c r="A305" s="18"/>
    </row>
    <row r="306" spans="1:1">
      <c r="A306" s="18"/>
    </row>
    <row r="307" spans="1:1">
      <c r="A307" s="18"/>
    </row>
    <row r="308" spans="1:1">
      <c r="A308" s="18"/>
    </row>
    <row r="309" spans="1:1">
      <c r="A309" s="18"/>
    </row>
    <row r="310" spans="1:1">
      <c r="A310" s="18"/>
    </row>
    <row r="311" spans="1:1">
      <c r="A311" s="18"/>
    </row>
    <row r="312" spans="1:1">
      <c r="A312" s="18"/>
    </row>
    <row r="313" spans="1:1">
      <c r="A313" s="18"/>
    </row>
    <row r="314" spans="1:1">
      <c r="A314" s="18"/>
    </row>
    <row r="315" spans="1:1">
      <c r="A315" s="18"/>
    </row>
    <row r="316" spans="1:1">
      <c r="A316" s="18"/>
    </row>
    <row r="317" spans="1:1">
      <c r="A317" s="18"/>
    </row>
    <row r="318" spans="1:1">
      <c r="A318" s="18"/>
    </row>
    <row r="319" spans="1:1">
      <c r="A319" s="18"/>
    </row>
    <row r="320" spans="1:1">
      <c r="A320" s="18"/>
    </row>
    <row r="321" spans="1:1">
      <c r="A321" s="18"/>
    </row>
    <row r="322" spans="1:1">
      <c r="A322" s="18"/>
    </row>
    <row r="323" spans="1:1">
      <c r="A323" s="18"/>
    </row>
    <row r="324" spans="1:1">
      <c r="A324" s="18"/>
    </row>
    <row r="325" spans="1:1">
      <c r="A325" s="18"/>
    </row>
    <row r="326" spans="1:1">
      <c r="A326" s="18"/>
    </row>
    <row r="327" spans="1:1">
      <c r="A327" s="18"/>
    </row>
    <row r="328" spans="1:1">
      <c r="A328" s="18"/>
    </row>
    <row r="329" spans="1:1">
      <c r="A329" s="18"/>
    </row>
    <row r="330" spans="1:1">
      <c r="A330" s="18"/>
    </row>
    <row r="331" spans="1:1">
      <c r="A331" s="18"/>
    </row>
    <row r="332" spans="1:1">
      <c r="A332" s="18"/>
    </row>
    <row r="333" spans="1:1">
      <c r="A333" s="18"/>
    </row>
    <row r="334" spans="1:1">
      <c r="A334" s="18"/>
    </row>
    <row r="335" spans="1:1">
      <c r="A335" s="18"/>
    </row>
    <row r="336" spans="1:1">
      <c r="A336" s="18"/>
    </row>
    <row r="337" spans="1:1">
      <c r="A337" s="18"/>
    </row>
    <row r="338" spans="1:1">
      <c r="A338" s="18"/>
    </row>
    <row r="339" spans="1:1">
      <c r="A339" s="18"/>
    </row>
    <row r="340" spans="1:1">
      <c r="A340" s="18"/>
    </row>
    <row r="341" spans="1:1">
      <c r="A341" s="18"/>
    </row>
    <row r="342" spans="1:1">
      <c r="A342" s="18"/>
    </row>
    <row r="343" spans="1:1">
      <c r="A343" s="18"/>
    </row>
    <row r="344" spans="1:1">
      <c r="A344" s="18"/>
    </row>
    <row r="345" spans="1:1">
      <c r="A345" s="18"/>
    </row>
    <row r="346" spans="1:1">
      <c r="A346" s="18"/>
    </row>
    <row r="347" spans="1:1">
      <c r="A347" s="18"/>
    </row>
    <row r="348" spans="1:1">
      <c r="A348" s="18"/>
    </row>
    <row r="349" spans="1:1">
      <c r="A349" s="18"/>
    </row>
    <row r="350" spans="1:1">
      <c r="A350" s="18"/>
    </row>
    <row r="351" spans="1:1">
      <c r="A351" s="18"/>
    </row>
    <row r="352" spans="1:1">
      <c r="A352" s="18"/>
    </row>
    <row r="353" spans="1:1">
      <c r="A353" s="18"/>
    </row>
    <row r="354" spans="1:1">
      <c r="A354" s="18"/>
    </row>
    <row r="355" spans="1:1">
      <c r="A355" s="18"/>
    </row>
    <row r="356" spans="1:1">
      <c r="A356" s="18"/>
    </row>
    <row r="357" spans="1:1">
      <c r="A357" s="18"/>
    </row>
    <row r="358" spans="1:1">
      <c r="A358" s="18"/>
    </row>
    <row r="359" spans="1:1">
      <c r="A359" s="18"/>
    </row>
  </sheetData>
  <mergeCells count="38">
    <mergeCell ref="C151:D151"/>
    <mergeCell ref="B41:B42"/>
    <mergeCell ref="C41:C42"/>
    <mergeCell ref="J151:O151"/>
    <mergeCell ref="A119:O119"/>
    <mergeCell ref="A135:B135"/>
    <mergeCell ref="C149:D149"/>
    <mergeCell ref="C148:D148"/>
    <mergeCell ref="A109:O109"/>
    <mergeCell ref="A41:A42"/>
    <mergeCell ref="E7:O7"/>
    <mergeCell ref="B22:D22"/>
    <mergeCell ref="J22:O22"/>
    <mergeCell ref="A36:O36"/>
    <mergeCell ref="B30:D30"/>
    <mergeCell ref="J19:O19"/>
    <mergeCell ref="E29:J29"/>
    <mergeCell ref="B31:D31"/>
    <mergeCell ref="B29:D29"/>
    <mergeCell ref="E30:J30"/>
    <mergeCell ref="B33:D33"/>
    <mergeCell ref="B32:O32"/>
    <mergeCell ref="B25:E25"/>
    <mergeCell ref="B26:E26"/>
    <mergeCell ref="B28:E28"/>
    <mergeCell ref="B23:E23"/>
    <mergeCell ref="P41:P42"/>
    <mergeCell ref="A44:O44"/>
    <mergeCell ref="A45:P45"/>
    <mergeCell ref="A100:O100"/>
    <mergeCell ref="D41:D42"/>
    <mergeCell ref="E41:O41"/>
    <mergeCell ref="B24:D24"/>
    <mergeCell ref="A39:O39"/>
    <mergeCell ref="A37:O37"/>
    <mergeCell ref="A38:O38"/>
    <mergeCell ref="B34:O34"/>
    <mergeCell ref="B27:E27"/>
  </mergeCells>
  <phoneticPr fontId="68" type="noConversion"/>
  <pageMargins left="1.3779527559055118" right="0.59055118110236227" top="1.299212598425197" bottom="0.47244094488188981" header="0.39370078740157483" footer="0.31496062992125984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I. Звіт фін план тис.грн</vt:lpstr>
      <vt:lpstr>'I. Звіт фін план тис.грн'!Заголовки_для_печати</vt:lpstr>
      <vt:lpstr>'I. Звіт фін план тис.грн'!Область_печати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Пользователь</cp:lastModifiedBy>
  <cp:lastPrinted>2025-06-24T13:27:12Z</cp:lastPrinted>
  <dcterms:created xsi:type="dcterms:W3CDTF">2018-09-06T09:20:13Z</dcterms:created>
  <dcterms:modified xsi:type="dcterms:W3CDTF">2025-06-24T13:29:12Z</dcterms:modified>
</cp:coreProperties>
</file>