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13_ncr:1_{FED64375-3D30-4650-9FEE-2DCFC3CF5B0B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Ремонт авто 2240 (2)" sheetId="37" r:id="rId1"/>
    <sheet name=" зміни паливо 2210" sheetId="30" r:id="rId2"/>
    <sheet name=" 2210 (2)" sheetId="38" r:id="rId3"/>
  </sheets>
  <calcPr calcId="191029"/>
</workbook>
</file>

<file path=xl/calcChain.xml><?xml version="1.0" encoding="utf-8"?>
<calcChain xmlns="http://schemas.openxmlformats.org/spreadsheetml/2006/main">
  <c r="F27" i="38" l="1"/>
  <c r="F26" i="38"/>
  <c r="F25" i="38"/>
  <c r="F24" i="38"/>
  <c r="F21" i="38"/>
  <c r="F20" i="38"/>
  <c r="F19" i="38"/>
  <c r="F18" i="38"/>
  <c r="F17" i="38"/>
  <c r="F22" i="38" s="1"/>
  <c r="F28" i="38" s="1"/>
  <c r="F15" i="38"/>
  <c r="F25" i="37"/>
  <c r="F24" i="37"/>
  <c r="F23" i="37"/>
  <c r="F22" i="37"/>
  <c r="F19" i="37"/>
  <c r="F18" i="37"/>
  <c r="F17" i="37"/>
  <c r="F16" i="37"/>
  <c r="F15" i="37"/>
  <c r="F14" i="37"/>
  <c r="F13" i="37"/>
  <c r="F12" i="37"/>
  <c r="F11" i="37"/>
  <c r="F10" i="37"/>
  <c r="F26" i="37" l="1"/>
  <c r="F20" i="37"/>
  <c r="F27" i="37" s="1"/>
  <c r="I13" i="30"/>
  <c r="G14" i="30" l="1"/>
  <c r="I14" i="30" s="1"/>
  <c r="E18" i="30"/>
  <c r="I17" i="30"/>
  <c r="G16" i="30"/>
  <c r="G15" i="30"/>
  <c r="C18" i="30"/>
  <c r="D13" i="30" l="1"/>
  <c r="D14" i="30"/>
  <c r="D18" i="30"/>
  <c r="I18" i="30" l="1"/>
</calcChain>
</file>

<file path=xl/sharedStrings.xml><?xml version="1.0" encoding="utf-8"?>
<sst xmlns="http://schemas.openxmlformats.org/spreadsheetml/2006/main" count="129" uniqueCount="75">
  <si>
    <t>(найменування закладу)</t>
  </si>
  <si>
    <t>№ з/п</t>
  </si>
  <si>
    <t>Од. виміру</t>
  </si>
  <si>
    <t>Кількість</t>
  </si>
  <si>
    <t>Ціна, грн</t>
  </si>
  <si>
    <t>Сума, грн</t>
  </si>
  <si>
    <t>шт.</t>
  </si>
  <si>
    <t>Головний бухгалтер</t>
  </si>
  <si>
    <t>Найменування товару</t>
  </si>
  <si>
    <t>Всього</t>
  </si>
  <si>
    <t>Павло ГУЦЕЛЬ</t>
  </si>
  <si>
    <t>КЕКВ 2210 Предмети, матеріали, обладнання та інвентар</t>
  </si>
  <si>
    <t>л</t>
  </si>
  <si>
    <t>Дизпаливо</t>
  </si>
  <si>
    <t>Диск щеплення ГАЗ 3309</t>
  </si>
  <si>
    <t>Валерій ЦЕПЛИЙ</t>
  </si>
  <si>
    <t>Начальник</t>
  </si>
  <si>
    <t>КЕКВ 2240 Оплата послуг (крім комунальних)</t>
  </si>
  <si>
    <t>1.1</t>
  </si>
  <si>
    <t>К-ть</t>
  </si>
  <si>
    <t>3.1</t>
  </si>
  <si>
    <t>Турбокомпресор МАЗ -4370 двигун 245</t>
  </si>
  <si>
    <t>Диск нажимний МАЗ-4370</t>
  </si>
  <si>
    <t>3.2</t>
  </si>
  <si>
    <t>3.3</t>
  </si>
  <si>
    <t>Тип автотранспорту</t>
  </si>
  <si>
    <t>Спеціальні автомобілі в т.ч.:</t>
  </si>
  <si>
    <t>Кількість одиниць автотранспорту</t>
  </si>
  <si>
    <t>В т.ч. у робочому стані</t>
  </si>
  <si>
    <t>Річний пробіг км</t>
  </si>
  <si>
    <t>Норма списання пального, п/100 км</t>
  </si>
  <si>
    <t>Кількість пального л.</t>
  </si>
  <si>
    <t>1</t>
  </si>
  <si>
    <t>МАЗ 4371 (сміттєвоз)</t>
  </si>
  <si>
    <t>ГАЗ 3309 (сміттєвоз)</t>
  </si>
  <si>
    <t xml:space="preserve">                                                                                            (найменування закладу)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</si>
  <si>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</si>
  <si>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</si>
  <si>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</si>
  <si>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</si>
  <si>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</si>
  <si>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</si>
  <si>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</si>
  <si>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</si>
  <si>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</si>
  <si>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Діагностика форсунок</t>
  </si>
  <si>
    <t>Клапан форсунки</t>
  </si>
  <si>
    <t>Ремонт розпилювача форсунки</t>
  </si>
  <si>
    <t>Направляюча кульки</t>
  </si>
  <si>
    <t>Розбирання-збірка і очищення АВТ в УЗВ</t>
  </si>
  <si>
    <t>Очищення трубок в УЗВ</t>
  </si>
  <si>
    <t>Розбирання і очищення в УЗВ і ремонт форсунки</t>
  </si>
  <si>
    <t>Регулювання і калібрування форсунок</t>
  </si>
  <si>
    <t xml:space="preserve">РМК форсунки </t>
  </si>
  <si>
    <t xml:space="preserve">Комплект деталей - соленоїд форсунки </t>
  </si>
  <si>
    <t xml:space="preserve">Поточний ремонт авто ГАЗ </t>
  </si>
  <si>
    <t xml:space="preserve">Поточний ремонт авто МАЗ </t>
  </si>
  <si>
    <t xml:space="preserve">Спеціальний робочий одяг </t>
  </si>
  <si>
    <t>Куртка</t>
  </si>
  <si>
    <t>Штани</t>
  </si>
  <si>
    <t>Черевики</t>
  </si>
  <si>
    <t>Гідроциліндр підйому кузова ГАЗ</t>
  </si>
  <si>
    <t>Головка блоку ГАЗ</t>
  </si>
  <si>
    <t>Паливо</t>
  </si>
  <si>
    <t xml:space="preserve">Запчастини </t>
  </si>
  <si>
    <t>СКС 1,02 (сміттєвоз)</t>
  </si>
  <si>
    <t>СБМ 304/2 (сміттєвоз)</t>
  </si>
  <si>
    <t>СБМ 601/2 (сміттєвоз)</t>
  </si>
  <si>
    <t>пара</t>
  </si>
  <si>
    <t>до прямих матеріальних витрат</t>
  </si>
  <si>
    <t xml:space="preserve">використання паливно- мастильних матеріалів, які відносяться </t>
  </si>
  <si>
    <t>Розрахунок</t>
  </si>
  <si>
    <t>ВИРОБНИЧОГО УПРАВЛІННЯ ЖИТЛОВО-КОМУНАЛЬНОГО ГОСПОДАРСТВА</t>
  </si>
  <si>
    <t>матеріалів для ремонту засобів механізації, які відносяться до прямих витрат</t>
  </si>
  <si>
    <t>інших предметів, матеріалів, які відносяться до прямих витрат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</si>
</sst>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1"/>
      <name val="Arial Cyr"/>
      <charset val="204"/>
    </font>
    <font>
      <sz val="8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1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2" fontId="5" fillId="0" borderId="0" xfId="0" applyNumberFormat="1" applyFont="1"/>
    <xf numFmtId="0" fontId="5" fillId="0" borderId="0" xfId="0" applyFont="1"/>
    <xf numFmtId="0" fontId="1" fillId="0" borderId="0" xfId="0" applyFo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/>
    <xf numFmtId="2" fontId="4" fillId="0" borderId="0" xfId="0" applyNumberFormat="1" applyFont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/>
    <xf numFmtId="2" fontId="2" fillId="0" borderId="1" xfId="0" applyNumberFormat="1" applyFont="1" applyBorder="1"/>
    <xf numFmtId="0" fontId="4" fillId="0" borderId="1" xfId="0" applyFont="1" applyBorder="1"/>
    <xf numFmtId="2" fontId="8" fillId="0" borderId="0" xfId="0" applyNumberFormat="1" applyFont="1"/>
    <xf numFmtId="0" fontId="9" fillId="0" borderId="0" xfId="0" applyFont="1"/>
    <xf numFmtId="0" fontId="8" fillId="0" borderId="0" xfId="0" applyFont="1"/>
    <xf numFmtId="0" fontId="4" fillId="0" borderId="0" xfId="0" applyFont="1"/>
    <xf numFmtId="49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wrapText="1"/>
    </xf>
    <xf numFmtId="49" fontId="2" fillId="0" borderId="5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4" fillId="0" borderId="4" xfId="0" applyFont="1" applyBorder="1" applyAlignment="1">
      <alignment vertic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5" xfId="0" applyFont="1" applyBorder="1" applyAlignment="1">
      <alignment horizontal="left"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/>
    </xf>
    <xf numFmtId="1" fontId="11" fillId="0" borderId="1" xfId="0" applyNumberFormat="1" applyFont="1" applyBorder="1" applyAlignment="1">
      <alignment horizontal="center"/>
    </xf>
    <xf numFmtId="2" fontId="1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textRotation="90" wrapText="1"/>
    </xf>
    <xf numFmtId="0" fontId="0" fillId="0" borderId="1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I33"/>
  <sheetViews>
    <sheetView workbookViewId="0">
      <selection activeCell="J13" sqref="J13"/>
    </sheetView>
  </sheetViews>
  <sheetFormatPr defaultRowHeight="15" x14ac:dyDescent="0.25"/>
  <cols>
    <col min="1" max="1" width="10.42578125" customWidth="1"/>
    <col min="2" max="2" width="23.28515625" customWidth="1"/>
    <col min="3" max="3" width="15.7109375" customWidth="1"/>
    <col min="5" max="5" width="10.85546875" customWidth="1"/>
    <col min="6" max="6" width="15.85546875" customWidth="1"/>
  </cols>
  <sheetData>
    <row r="1" spans="1:9" ht="15.75" x14ac:dyDescent="0.25">
      <c r="A1" s="78" t="s">
        <v>71</v>
      </c>
      <c r="B1" s="78"/>
      <c r="C1" s="78"/>
      <c r="D1" s="78"/>
      <c r="E1" s="78"/>
      <c r="F1" s="78"/>
      <c r="G1" s="78"/>
      <c r="H1" s="38"/>
      <c r="I1" s="38"/>
    </row>
    <row r="2" spans="1:9" x14ac:dyDescent="0.25">
      <c r="A2" s="72" t="s">
        <v>73</v>
      </c>
      <c r="B2" s="73"/>
      <c r="C2" s="73"/>
      <c r="D2" s="73"/>
      <c r="E2" s="73"/>
      <c r="F2" s="73"/>
      <c r="G2" s="52"/>
      <c r="H2" s="52"/>
      <c r="I2" s="52"/>
    </row>
    <row r="3" spans="1:9" ht="15.75" x14ac:dyDescent="0.25">
      <c r="A3" s="74" t="s">
        <v>72</v>
      </c>
      <c r="B3" s="74"/>
      <c r="C3" s="74"/>
      <c r="D3" s="74"/>
      <c r="E3" s="74"/>
      <c r="F3" s="74"/>
      <c r="G3" s="38"/>
      <c r="H3" s="38"/>
      <c r="I3" s="38"/>
    </row>
    <row r="4" spans="1:9" x14ac:dyDescent="0.25">
      <c r="A4" s="75" t="s">
        <v>35</v>
      </c>
      <c r="B4" s="75"/>
      <c r="C4" s="75"/>
      <c r="D4" s="75"/>
      <c r="E4" s="75"/>
      <c r="F4" s="75"/>
      <c r="G4" s="75"/>
      <c r="H4" s="75"/>
      <c r="I4" s="75"/>
    </row>
    <row r="5" spans="1:9" x14ac:dyDescent="0.25">
      <c r="A5" s="58" t="s">
        <v>1</v>
      </c>
      <c r="B5" s="59" t="s">
        <v>8</v>
      </c>
      <c r="C5" s="58" t="s">
        <v>2</v>
      </c>
      <c r="D5" s="76">
        <v>2025</v>
      </c>
      <c r="E5" s="76"/>
      <c r="F5" s="76"/>
    </row>
    <row r="6" spans="1:9" x14ac:dyDescent="0.25">
      <c r="A6" s="58"/>
      <c r="B6" s="59"/>
      <c r="C6" s="58"/>
      <c r="D6" s="77"/>
      <c r="E6" s="77"/>
      <c r="F6" s="77"/>
    </row>
    <row r="7" spans="1:9" x14ac:dyDescent="0.25">
      <c r="A7" s="58"/>
      <c r="B7" s="59"/>
      <c r="C7" s="58"/>
      <c r="D7" s="39" t="s">
        <v>3</v>
      </c>
      <c r="E7" s="39" t="s">
        <v>4</v>
      </c>
      <c r="F7" s="39" t="s">
        <v>5</v>
      </c>
    </row>
    <row r="8" spans="1:9" x14ac:dyDescent="0.25">
      <c r="A8" s="37"/>
      <c r="B8" s="64" t="s">
        <v>17</v>
      </c>
      <c r="C8" s="67"/>
      <c r="D8" s="67"/>
      <c r="E8" s="67"/>
      <c r="F8" s="68"/>
      <c r="H8" s="28"/>
    </row>
    <row r="9" spans="1:9" x14ac:dyDescent="0.25">
      <c r="A9" s="37">
        <v>1</v>
      </c>
      <c r="B9" s="69" t="s">
        <v>55</v>
      </c>
      <c r="C9" s="70"/>
      <c r="D9" s="70"/>
      <c r="E9" s="70"/>
      <c r="F9" s="71"/>
    </row>
    <row r="10" spans="1:9" x14ac:dyDescent="0.25">
      <c r="A10" s="26" t="s">
        <v>18</v>
      </c>
      <c r="B10" s="40" t="s">
        <v>45</v>
      </c>
      <c r="C10" s="15" t="s">
        <v>6</v>
      </c>
      <c r="D10" s="15">
        <v>4</v>
      </c>
      <c r="E10" s="41">
        <v>500</v>
      </c>
      <c r="F10" s="42">
        <f>D10*E10</f>
        <v>2000</v>
      </c>
      <c r="I10" s="53"/>
    </row>
    <row r="11" spans="1:9" ht="45" x14ac:dyDescent="0.25">
      <c r="A11" s="26" t="s">
        <v>36</v>
      </c>
      <c r="B11" s="40" t="s">
        <v>51</v>
      </c>
      <c r="C11" s="15" t="s">
        <v>6</v>
      </c>
      <c r="D11" s="15">
        <v>4</v>
      </c>
      <c r="E11" s="41">
        <v>700</v>
      </c>
      <c r="F11" s="42">
        <f>D11*E11</f>
        <v>2800</v>
      </c>
    </row>
    <row r="12" spans="1:9" ht="30" x14ac:dyDescent="0.25">
      <c r="A12" s="26" t="s">
        <v>37</v>
      </c>
      <c r="B12" s="40" t="s">
        <v>52</v>
      </c>
      <c r="C12" s="15" t="s">
        <v>6</v>
      </c>
      <c r="D12" s="15">
        <v>4</v>
      </c>
      <c r="E12" s="41">
        <v>475</v>
      </c>
      <c r="F12" s="42">
        <f t="shared" ref="F12:F19" si="0">D12*E12</f>
        <v>1900</v>
      </c>
    </row>
    <row r="13" spans="1:9" x14ac:dyDescent="0.25">
      <c r="A13" s="26" t="s">
        <v>38</v>
      </c>
      <c r="B13" s="40" t="s">
        <v>46</v>
      </c>
      <c r="C13" s="15" t="s">
        <v>6</v>
      </c>
      <c r="D13" s="15">
        <v>4</v>
      </c>
      <c r="E13" s="41">
        <v>1730</v>
      </c>
      <c r="F13" s="42">
        <f t="shared" si="0"/>
        <v>6920</v>
      </c>
    </row>
    <row r="14" spans="1:9" ht="30" x14ac:dyDescent="0.25">
      <c r="A14" s="26" t="s">
        <v>39</v>
      </c>
      <c r="B14" s="40" t="s">
        <v>47</v>
      </c>
      <c r="C14" s="15" t="s">
        <v>6</v>
      </c>
      <c r="D14" s="15">
        <v>4</v>
      </c>
      <c r="E14" s="41">
        <v>1350</v>
      </c>
      <c r="F14" s="42">
        <f t="shared" si="0"/>
        <v>5400</v>
      </c>
    </row>
    <row r="15" spans="1:9" x14ac:dyDescent="0.25">
      <c r="A15" s="26" t="s">
        <v>40</v>
      </c>
      <c r="B15" s="40" t="s">
        <v>53</v>
      </c>
      <c r="C15" s="15" t="s">
        <v>6</v>
      </c>
      <c r="D15" s="15">
        <v>4</v>
      </c>
      <c r="E15" s="41">
        <v>450</v>
      </c>
      <c r="F15" s="42">
        <f t="shared" si="0"/>
        <v>1800</v>
      </c>
    </row>
    <row r="16" spans="1:9" ht="30" x14ac:dyDescent="0.25">
      <c r="A16" s="26" t="s">
        <v>41</v>
      </c>
      <c r="B16" s="40" t="s">
        <v>54</v>
      </c>
      <c r="C16" s="15" t="s">
        <v>6</v>
      </c>
      <c r="D16" s="15">
        <v>1</v>
      </c>
      <c r="E16" s="41">
        <v>3584.28</v>
      </c>
      <c r="F16" s="42">
        <f t="shared" si="0"/>
        <v>3584.28</v>
      </c>
    </row>
    <row r="17" spans="1:9" x14ac:dyDescent="0.25">
      <c r="A17" s="26" t="s">
        <v>42</v>
      </c>
      <c r="B17" s="40" t="s">
        <v>48</v>
      </c>
      <c r="C17" s="15" t="s">
        <v>6</v>
      </c>
      <c r="D17" s="15">
        <v>1</v>
      </c>
      <c r="E17" s="41">
        <v>100</v>
      </c>
      <c r="F17" s="42">
        <f t="shared" si="0"/>
        <v>100</v>
      </c>
    </row>
    <row r="18" spans="1:9" ht="30" x14ac:dyDescent="0.25">
      <c r="A18" s="26" t="s">
        <v>43</v>
      </c>
      <c r="B18" s="40" t="s">
        <v>49</v>
      </c>
      <c r="C18" s="15" t="s">
        <v>6</v>
      </c>
      <c r="D18" s="15">
        <v>1</v>
      </c>
      <c r="E18" s="41">
        <v>800</v>
      </c>
      <c r="F18" s="42">
        <f t="shared" si="0"/>
        <v>800</v>
      </c>
    </row>
    <row r="19" spans="1:9" ht="30" x14ac:dyDescent="0.25">
      <c r="A19" s="26" t="s">
        <v>44</v>
      </c>
      <c r="B19" s="40" t="s">
        <v>50</v>
      </c>
      <c r="C19" s="15" t="s">
        <v>6</v>
      </c>
      <c r="D19" s="15">
        <v>5</v>
      </c>
      <c r="E19" s="41">
        <v>93</v>
      </c>
      <c r="F19" s="42">
        <f t="shared" si="0"/>
        <v>465</v>
      </c>
    </row>
    <row r="20" spans="1:9" x14ac:dyDescent="0.25">
      <c r="A20" s="9"/>
      <c r="B20" s="10" t="s">
        <v>9</v>
      </c>
      <c r="C20" s="9"/>
      <c r="D20" s="1"/>
      <c r="E20" s="2"/>
      <c r="F20" s="3">
        <f>SUM(F10:F19)</f>
        <v>25769.279999999999</v>
      </c>
      <c r="H20" s="8"/>
    </row>
    <row r="21" spans="1:9" x14ac:dyDescent="0.25">
      <c r="A21" s="69" t="s">
        <v>56</v>
      </c>
      <c r="B21" s="70"/>
      <c r="C21" s="70"/>
      <c r="D21" s="70"/>
      <c r="E21" s="70"/>
      <c r="F21" s="66"/>
      <c r="H21" s="8"/>
    </row>
    <row r="22" spans="1:9" x14ac:dyDescent="0.25">
      <c r="A22" s="26" t="s">
        <v>18</v>
      </c>
      <c r="B22" s="40" t="s">
        <v>45</v>
      </c>
      <c r="C22" s="15" t="s">
        <v>6</v>
      </c>
      <c r="D22" s="15">
        <v>4</v>
      </c>
      <c r="E22" s="41">
        <v>500</v>
      </c>
      <c r="F22" s="42">
        <f>D22*E22</f>
        <v>2000</v>
      </c>
      <c r="H22" s="8"/>
    </row>
    <row r="23" spans="1:9" ht="45" x14ac:dyDescent="0.25">
      <c r="A23" s="26" t="s">
        <v>36</v>
      </c>
      <c r="B23" s="40" t="s">
        <v>51</v>
      </c>
      <c r="C23" s="15" t="s">
        <v>6</v>
      </c>
      <c r="D23" s="15">
        <v>4</v>
      </c>
      <c r="E23" s="41">
        <v>700</v>
      </c>
      <c r="F23" s="42">
        <f>D23*E23</f>
        <v>2800</v>
      </c>
      <c r="H23" s="8"/>
    </row>
    <row r="24" spans="1:9" ht="30" x14ac:dyDescent="0.25">
      <c r="A24" s="26" t="s">
        <v>37</v>
      </c>
      <c r="B24" s="40" t="s">
        <v>52</v>
      </c>
      <c r="C24" s="15" t="s">
        <v>6</v>
      </c>
      <c r="D24" s="15">
        <v>4</v>
      </c>
      <c r="E24" s="41">
        <v>475</v>
      </c>
      <c r="F24" s="42">
        <f t="shared" ref="F24:F25" si="1">D24*E24</f>
        <v>1900</v>
      </c>
      <c r="H24" s="8"/>
    </row>
    <row r="25" spans="1:9" x14ac:dyDescent="0.25">
      <c r="A25" s="26" t="s">
        <v>38</v>
      </c>
      <c r="B25" s="40" t="s">
        <v>46</v>
      </c>
      <c r="C25" s="15" t="s">
        <v>6</v>
      </c>
      <c r="D25" s="15">
        <v>4</v>
      </c>
      <c r="E25" s="41">
        <v>1730</v>
      </c>
      <c r="F25" s="42">
        <f t="shared" si="1"/>
        <v>6920</v>
      </c>
      <c r="H25" s="8"/>
    </row>
    <row r="26" spans="1:9" x14ac:dyDescent="0.25">
      <c r="A26" s="9"/>
      <c r="B26" s="10"/>
      <c r="C26" s="9"/>
      <c r="D26" s="1"/>
      <c r="E26" s="2"/>
      <c r="F26" s="3">
        <f>SUM(F22:F25)</f>
        <v>13620</v>
      </c>
      <c r="H26" s="8"/>
    </row>
    <row r="27" spans="1:9" x14ac:dyDescent="0.25">
      <c r="A27" s="9"/>
      <c r="B27" s="10"/>
      <c r="C27" s="9"/>
      <c r="D27" s="1"/>
      <c r="E27" s="2"/>
      <c r="F27" s="3">
        <f>F20+F26</f>
        <v>39389.279999999999</v>
      </c>
      <c r="G27" s="4"/>
      <c r="H27" s="5"/>
      <c r="I27" s="13"/>
    </row>
    <row r="28" spans="1:9" x14ac:dyDescent="0.25">
      <c r="A28" s="27"/>
      <c r="B28" s="12"/>
      <c r="C28" s="27"/>
      <c r="D28" s="4"/>
      <c r="E28" s="5"/>
      <c r="F28" s="5"/>
    </row>
    <row r="29" spans="1:9" ht="15.75" x14ac:dyDescent="0.25">
      <c r="A29" s="27"/>
      <c r="B29" s="6" t="s">
        <v>16</v>
      </c>
      <c r="C29" s="6"/>
      <c r="E29" s="6" t="s">
        <v>10</v>
      </c>
    </row>
    <row r="30" spans="1:9" ht="15.75" x14ac:dyDescent="0.25">
      <c r="A30" s="27"/>
      <c r="B30" s="6"/>
      <c r="C30" s="6"/>
      <c r="E30" s="6"/>
    </row>
    <row r="31" spans="1:9" ht="15.75" x14ac:dyDescent="0.25">
      <c r="A31" s="27"/>
      <c r="B31" s="6"/>
      <c r="C31" s="6"/>
      <c r="D31" s="6"/>
      <c r="E31" s="5"/>
    </row>
    <row r="32" spans="1:9" ht="15.75" x14ac:dyDescent="0.25">
      <c r="A32" s="27"/>
      <c r="B32" s="7" t="s">
        <v>7</v>
      </c>
      <c r="C32" s="6"/>
      <c r="E32" s="7" t="s">
        <v>15</v>
      </c>
    </row>
    <row r="33" spans="1:6" x14ac:dyDescent="0.25">
      <c r="A33" s="27"/>
      <c r="B33" s="12"/>
      <c r="C33" s="27"/>
      <c r="D33" s="4"/>
      <c r="E33" s="5"/>
      <c r="F33" s="5"/>
    </row>
  </sheetData>
  <mergeCells count="11">
    <mergeCell ref="A1:G1"/>
    <mergeCell ref="B9:F9"/>
    <mergeCell ref="A21:F21"/>
    <mergeCell ref="A2:F2"/>
    <mergeCell ref="A3:F3"/>
    <mergeCell ref="A4:I4"/>
    <mergeCell ref="A5:A7"/>
    <mergeCell ref="B5:B7"/>
    <mergeCell ref="C5:C7"/>
    <mergeCell ref="D5:F6"/>
    <mergeCell ref="B8:F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T26"/>
  <sheetViews>
    <sheetView workbookViewId="0">
      <selection activeCell="N10" sqref="N10"/>
    </sheetView>
  </sheetViews>
  <sheetFormatPr defaultRowHeight="15" x14ac:dyDescent="0.25"/>
  <cols>
    <col min="1" max="1" width="4.5703125" customWidth="1"/>
    <col min="2" max="2" width="29.140625" customWidth="1"/>
    <col min="3" max="3" width="10.5703125" customWidth="1"/>
    <col min="4" max="4" width="10.7109375" customWidth="1"/>
    <col min="5" max="5" width="14.140625" customWidth="1"/>
    <col min="6" max="6" width="13.28515625" customWidth="1"/>
    <col min="7" max="7" width="11.140625" customWidth="1"/>
    <col min="8" max="8" width="13.140625" customWidth="1"/>
    <col min="9" max="9" width="14" customWidth="1"/>
  </cols>
  <sheetData>
    <row r="2" spans="1:20" x14ac:dyDescent="0.25">
      <c r="A2" s="54" t="s">
        <v>71</v>
      </c>
      <c r="B2" s="54"/>
      <c r="C2" s="54"/>
      <c r="D2" s="54"/>
      <c r="E2" s="54"/>
      <c r="F2" s="54"/>
      <c r="G2" s="54"/>
      <c r="H2" s="54"/>
      <c r="I2" s="54"/>
    </row>
    <row r="3" spans="1:20" ht="15.75" customHeight="1" x14ac:dyDescent="0.25">
      <c r="A3" s="54" t="s">
        <v>70</v>
      </c>
      <c r="B3" s="54"/>
      <c r="C3" s="54"/>
      <c r="D3" s="54"/>
      <c r="E3" s="54"/>
      <c r="F3" s="54"/>
      <c r="G3" s="54"/>
      <c r="H3" s="54"/>
      <c r="I3" s="54"/>
      <c r="J3" s="11"/>
      <c r="K3" s="11"/>
    </row>
    <row r="4" spans="1:20" x14ac:dyDescent="0.25">
      <c r="A4" s="54" t="s">
        <v>69</v>
      </c>
      <c r="B4" s="54"/>
      <c r="C4" s="54"/>
      <c r="D4" s="54"/>
      <c r="E4" s="54"/>
      <c r="F4" s="54"/>
      <c r="G4" s="54"/>
      <c r="H4" s="54"/>
      <c r="I4" s="54"/>
      <c r="J4" s="11"/>
      <c r="K4" s="11"/>
    </row>
    <row r="5" spans="1:20" x14ac:dyDescent="0.25">
      <c r="A5" s="74" t="s">
        <v>72</v>
      </c>
      <c r="B5" s="79"/>
      <c r="C5" s="79"/>
      <c r="D5" s="79"/>
      <c r="E5" s="79"/>
      <c r="F5" s="79"/>
      <c r="G5" s="79"/>
      <c r="H5" s="79"/>
      <c r="I5" s="79"/>
      <c r="J5" s="11"/>
      <c r="K5" s="11"/>
    </row>
    <row r="6" spans="1:20" x14ac:dyDescent="0.25">
      <c r="A6" s="57" t="s">
        <v>0</v>
      </c>
      <c r="B6" s="56"/>
      <c r="C6" s="56"/>
      <c r="D6" s="56"/>
      <c r="E6" s="56"/>
      <c r="F6" s="56"/>
      <c r="G6" s="56"/>
      <c r="H6" s="55"/>
      <c r="I6" s="55"/>
      <c r="L6" s="11"/>
      <c r="M6" s="11"/>
      <c r="N6" s="11"/>
    </row>
    <row r="7" spans="1:20" x14ac:dyDescent="0.25">
      <c r="A7" s="27"/>
      <c r="B7" s="28"/>
      <c r="C7" s="28"/>
      <c r="D7" s="28"/>
      <c r="E7" s="28"/>
      <c r="F7" s="28"/>
      <c r="G7" s="28"/>
      <c r="L7" s="11"/>
      <c r="M7" s="11"/>
      <c r="N7" s="11"/>
    </row>
    <row r="8" spans="1:20" ht="15" customHeight="1" x14ac:dyDescent="0.25">
      <c r="A8" s="89" t="s">
        <v>1</v>
      </c>
      <c r="B8" s="92" t="s">
        <v>25</v>
      </c>
      <c r="C8" s="80">
        <v>2025</v>
      </c>
      <c r="D8" s="81"/>
      <c r="E8" s="81"/>
      <c r="F8" s="81"/>
      <c r="G8" s="81"/>
      <c r="H8" s="81"/>
      <c r="I8" s="82"/>
      <c r="O8" s="54"/>
      <c r="P8" s="54"/>
      <c r="Q8" s="54"/>
      <c r="R8" s="54"/>
      <c r="S8" s="54"/>
      <c r="T8" s="55"/>
    </row>
    <row r="9" spans="1:20" x14ac:dyDescent="0.25">
      <c r="A9" s="90"/>
      <c r="B9" s="93"/>
      <c r="C9" s="83"/>
      <c r="D9" s="84"/>
      <c r="E9" s="84"/>
      <c r="F9" s="84"/>
      <c r="G9" s="84"/>
      <c r="H9" s="84"/>
      <c r="I9" s="85"/>
      <c r="O9" s="54"/>
      <c r="P9" s="54"/>
      <c r="Q9" s="54"/>
      <c r="R9" s="54"/>
      <c r="S9" s="54"/>
      <c r="T9" s="55"/>
    </row>
    <row r="10" spans="1:20" ht="19.5" customHeight="1" x14ac:dyDescent="0.25">
      <c r="A10" s="90"/>
      <c r="B10" s="93"/>
      <c r="C10" s="86"/>
      <c r="D10" s="87"/>
      <c r="E10" s="87"/>
      <c r="F10" s="87"/>
      <c r="G10" s="87"/>
      <c r="H10" s="87"/>
      <c r="I10" s="88"/>
      <c r="O10" s="54"/>
      <c r="P10" s="54"/>
      <c r="Q10" s="54"/>
      <c r="R10" s="54"/>
      <c r="S10" s="54"/>
      <c r="T10" s="55"/>
    </row>
    <row r="11" spans="1:20" ht="53.25" customHeight="1" x14ac:dyDescent="0.25">
      <c r="A11" s="91"/>
      <c r="B11" s="94"/>
      <c r="C11" s="36" t="s">
        <v>27</v>
      </c>
      <c r="D11" s="15" t="s">
        <v>28</v>
      </c>
      <c r="E11" s="15" t="s">
        <v>29</v>
      </c>
      <c r="F11" s="15" t="s">
        <v>30</v>
      </c>
      <c r="G11" s="15" t="s">
        <v>31</v>
      </c>
      <c r="H11" s="34" t="s">
        <v>4</v>
      </c>
      <c r="I11" s="35" t="s">
        <v>5</v>
      </c>
      <c r="O11" s="11"/>
      <c r="P11" s="11"/>
      <c r="Q11" s="11"/>
      <c r="R11" s="11"/>
      <c r="S11" s="11"/>
    </row>
    <row r="12" spans="1:20" x14ac:dyDescent="0.25">
      <c r="A12" s="18" t="s">
        <v>32</v>
      </c>
      <c r="B12" s="16" t="s">
        <v>26</v>
      </c>
      <c r="C12" s="16"/>
      <c r="D12" s="16"/>
      <c r="E12" s="16"/>
      <c r="F12" s="16"/>
      <c r="G12" s="19"/>
      <c r="H12" s="20"/>
      <c r="I12" s="2"/>
    </row>
    <row r="13" spans="1:20" x14ac:dyDescent="0.25">
      <c r="A13" s="26"/>
      <c r="B13" s="14" t="s">
        <v>33</v>
      </c>
      <c r="C13" s="34">
        <v>1</v>
      </c>
      <c r="D13" s="34">
        <f>SUM(C13)</f>
        <v>1</v>
      </c>
      <c r="E13" s="50">
        <v>37819.199999999997</v>
      </c>
      <c r="F13" s="34">
        <v>20.3</v>
      </c>
      <c r="G13" s="2">
        <v>7677.3</v>
      </c>
      <c r="H13" s="2">
        <v>50</v>
      </c>
      <c r="I13" s="2">
        <f>G13*H13</f>
        <v>383865</v>
      </c>
    </row>
    <row r="14" spans="1:20" x14ac:dyDescent="0.25">
      <c r="A14" s="15"/>
      <c r="B14" s="14" t="s">
        <v>34</v>
      </c>
      <c r="C14" s="34">
        <v>1</v>
      </c>
      <c r="D14" s="34">
        <f>SUM(C14)</f>
        <v>1</v>
      </c>
      <c r="E14" s="50">
        <v>31747.200000000001</v>
      </c>
      <c r="F14" s="34">
        <v>19.399999999999999</v>
      </c>
      <c r="G14" s="2">
        <f>SUM(E14*F14/100)</f>
        <v>6158.956799999999</v>
      </c>
      <c r="H14" s="2">
        <v>50</v>
      </c>
      <c r="I14" s="2">
        <f>G14*H14</f>
        <v>307947.83999999997</v>
      </c>
    </row>
    <row r="15" spans="1:20" x14ac:dyDescent="0.25">
      <c r="A15" s="15"/>
      <c r="B15" s="14" t="s">
        <v>65</v>
      </c>
      <c r="C15" s="34">
        <v>1</v>
      </c>
      <c r="D15" s="34">
        <v>1</v>
      </c>
      <c r="E15" s="50">
        <v>27595.200000000001</v>
      </c>
      <c r="F15" s="34">
        <v>19.399999999999999</v>
      </c>
      <c r="G15" s="2">
        <f>SUM(E15*F15/100)</f>
        <v>5353.4687999999996</v>
      </c>
      <c r="H15" s="2">
        <v>50</v>
      </c>
      <c r="I15" s="2">
        <v>267673.5</v>
      </c>
    </row>
    <row r="16" spans="1:20" x14ac:dyDescent="0.25">
      <c r="A16" s="15"/>
      <c r="B16" s="14" t="s">
        <v>66</v>
      </c>
      <c r="C16" s="34">
        <v>1</v>
      </c>
      <c r="D16" s="34">
        <v>1</v>
      </c>
      <c r="E16" s="50">
        <v>38913.599999999999</v>
      </c>
      <c r="F16" s="34">
        <v>28.8</v>
      </c>
      <c r="G16" s="9">
        <f>SUM(E16*F16/100)</f>
        <v>11207.1168</v>
      </c>
      <c r="H16" s="2">
        <v>50</v>
      </c>
      <c r="I16" s="2">
        <v>560355.86</v>
      </c>
    </row>
    <row r="17" spans="1:12" x14ac:dyDescent="0.25">
      <c r="A17" s="15"/>
      <c r="B17" s="14" t="s">
        <v>67</v>
      </c>
      <c r="C17" s="34">
        <v>1</v>
      </c>
      <c r="D17" s="34">
        <v>1</v>
      </c>
      <c r="E17" s="50">
        <v>30988.799999999999</v>
      </c>
      <c r="F17" s="34">
        <v>25.9</v>
      </c>
      <c r="G17" s="2">
        <v>8026.1</v>
      </c>
      <c r="H17" s="2">
        <v>50</v>
      </c>
      <c r="I17" s="2">
        <f>G17*H17</f>
        <v>401305</v>
      </c>
    </row>
    <row r="18" spans="1:12" x14ac:dyDescent="0.25">
      <c r="A18" s="9"/>
      <c r="B18" s="10" t="s">
        <v>9</v>
      </c>
      <c r="C18" s="10">
        <f>SUM(C13:C17)</f>
        <v>5</v>
      </c>
      <c r="D18" s="10">
        <f>SUM(C18)</f>
        <v>5</v>
      </c>
      <c r="E18" s="10">
        <f>SUM(E13:E17)</f>
        <v>167063.99999999997</v>
      </c>
      <c r="F18" s="10"/>
      <c r="G18" s="51">
        <v>38422.943899999998</v>
      </c>
      <c r="H18" s="2"/>
      <c r="I18" s="3">
        <f>SUM(I13:I17)</f>
        <v>1921147.2</v>
      </c>
    </row>
    <row r="19" spans="1:12" x14ac:dyDescent="0.25">
      <c r="A19" s="27"/>
      <c r="B19" s="11"/>
      <c r="C19" s="11"/>
      <c r="D19" s="11"/>
      <c r="E19" s="11"/>
      <c r="F19" s="11"/>
      <c r="G19" s="4"/>
      <c r="H19" s="5"/>
      <c r="I19" s="13"/>
    </row>
    <row r="20" spans="1:12" x14ac:dyDescent="0.25">
      <c r="A20" s="27"/>
      <c r="B20" s="12"/>
      <c r="C20" s="12"/>
      <c r="D20" s="12"/>
      <c r="E20" s="12"/>
      <c r="F20" s="12"/>
      <c r="G20" s="4"/>
      <c r="H20" s="5"/>
      <c r="I20" s="5"/>
    </row>
    <row r="21" spans="1:12" x14ac:dyDescent="0.25">
      <c r="A21" s="27"/>
      <c r="C21" s="22" t="s">
        <v>16</v>
      </c>
      <c r="D21" s="22"/>
      <c r="E21" s="22"/>
      <c r="F21" s="22"/>
      <c r="G21" s="25" t="s">
        <v>10</v>
      </c>
      <c r="H21" s="23"/>
      <c r="L21">
        <v>56</v>
      </c>
    </row>
    <row r="22" spans="1:12" x14ac:dyDescent="0.25">
      <c r="A22" s="27"/>
      <c r="C22" s="22"/>
      <c r="D22" s="22"/>
      <c r="E22" s="22"/>
      <c r="F22" s="22"/>
      <c r="G22" s="22"/>
      <c r="H22" s="23"/>
    </row>
    <row r="23" spans="1:12" x14ac:dyDescent="0.25">
      <c r="A23" s="27"/>
      <c r="C23" s="22"/>
      <c r="D23" s="22"/>
      <c r="E23" s="22"/>
      <c r="F23" s="22"/>
      <c r="G23" s="13"/>
      <c r="H23" s="23"/>
    </row>
    <row r="24" spans="1:12" x14ac:dyDescent="0.25">
      <c r="A24" s="27"/>
      <c r="C24" s="24" t="s">
        <v>7</v>
      </c>
      <c r="D24" s="24"/>
      <c r="E24" s="24"/>
      <c r="F24" s="24"/>
      <c r="G24" s="25" t="s">
        <v>15</v>
      </c>
      <c r="H24" s="23"/>
    </row>
    <row r="25" spans="1:12" x14ac:dyDescent="0.25">
      <c r="A25" s="27"/>
      <c r="B25" s="12"/>
      <c r="C25" s="12"/>
      <c r="D25" s="12"/>
      <c r="E25" s="12"/>
      <c r="F25" s="12"/>
      <c r="G25" s="4"/>
      <c r="H25" s="5"/>
      <c r="I25" s="5"/>
    </row>
    <row r="26" spans="1:12" x14ac:dyDescent="0.25">
      <c r="A26" s="27"/>
      <c r="B26" s="12"/>
      <c r="C26" s="12"/>
      <c r="D26" s="12"/>
      <c r="E26" s="12"/>
      <c r="F26" s="12"/>
      <c r="G26" s="4"/>
      <c r="H26" s="5"/>
      <c r="I26" s="5"/>
    </row>
  </sheetData>
  <mergeCells count="11">
    <mergeCell ref="O8:T8"/>
    <mergeCell ref="O9:T9"/>
    <mergeCell ref="O10:T10"/>
    <mergeCell ref="A5:I5"/>
    <mergeCell ref="A2:I2"/>
    <mergeCell ref="A3:I3"/>
    <mergeCell ref="A4:I4"/>
    <mergeCell ref="C8:I10"/>
    <mergeCell ref="A8:A11"/>
    <mergeCell ref="B8:B11"/>
    <mergeCell ref="A6:I6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O36"/>
  <sheetViews>
    <sheetView tabSelected="1" workbookViewId="0">
      <selection activeCell="J14" sqref="J14:O14"/>
    </sheetView>
  </sheetViews>
  <sheetFormatPr defaultRowHeight="15" x14ac:dyDescent="0.25"/>
  <cols>
    <col min="1" max="1" width="5.42578125" customWidth="1"/>
    <col min="2" max="2" width="24.28515625" customWidth="1"/>
    <col min="3" max="3" width="8.140625" customWidth="1"/>
    <col min="4" max="4" width="9.28515625" customWidth="1"/>
    <col min="5" max="5" width="13.140625" customWidth="1"/>
    <col min="6" max="6" width="25" customWidth="1"/>
  </cols>
  <sheetData>
    <row r="2" spans="1:15" x14ac:dyDescent="0.25">
      <c r="A2" s="54"/>
      <c r="B2" s="54"/>
      <c r="C2" s="54"/>
      <c r="D2" s="54"/>
      <c r="E2" s="54"/>
      <c r="F2" s="54"/>
    </row>
    <row r="3" spans="1:15" ht="15.75" customHeight="1" x14ac:dyDescent="0.25">
      <c r="A3" s="54"/>
      <c r="B3" s="54"/>
      <c r="C3" s="54"/>
      <c r="D3" s="54"/>
      <c r="E3" s="54"/>
      <c r="F3" s="54"/>
      <c r="G3" s="11"/>
      <c r="H3" s="11"/>
    </row>
    <row r="4" spans="1:15" x14ac:dyDescent="0.25">
      <c r="A4" s="54"/>
      <c r="B4" s="54"/>
      <c r="C4" s="54"/>
      <c r="D4" s="54"/>
      <c r="E4" s="54"/>
      <c r="F4" s="54"/>
      <c r="G4" s="11"/>
      <c r="H4" s="11"/>
    </row>
    <row r="5" spans="1:15" ht="15.75" x14ac:dyDescent="0.25">
      <c r="A5" s="78" t="s">
        <v>71</v>
      </c>
      <c r="B5" s="78"/>
      <c r="C5" s="78"/>
      <c r="D5" s="78"/>
      <c r="E5" s="78"/>
      <c r="F5" s="78"/>
      <c r="G5" s="11"/>
      <c r="H5" s="11"/>
    </row>
    <row r="6" spans="1:15" ht="15.75" x14ac:dyDescent="0.25">
      <c r="A6" s="78" t="s">
        <v>74</v>
      </c>
      <c r="B6" s="78"/>
      <c r="C6" s="78"/>
      <c r="D6" s="78"/>
      <c r="E6" s="78"/>
      <c r="F6" s="78"/>
      <c r="G6" s="11"/>
      <c r="H6" s="11"/>
    </row>
    <row r="7" spans="1:15" x14ac:dyDescent="0.25">
      <c r="A7" s="54" t="s">
        <v>72</v>
      </c>
      <c r="B7" s="56"/>
      <c r="C7" s="56"/>
      <c r="D7" s="56"/>
      <c r="E7" s="56"/>
      <c r="F7" s="56"/>
      <c r="G7" s="11"/>
      <c r="H7" s="11"/>
    </row>
    <row r="8" spans="1:15" x14ac:dyDescent="0.25">
      <c r="A8" s="57" t="s">
        <v>0</v>
      </c>
      <c r="B8" s="56"/>
      <c r="C8" s="56"/>
      <c r="D8" s="56"/>
      <c r="E8" s="55"/>
      <c r="F8" s="55"/>
      <c r="I8" s="11"/>
    </row>
    <row r="9" spans="1:15" x14ac:dyDescent="0.25">
      <c r="A9" s="27"/>
      <c r="B9" s="28"/>
      <c r="C9" s="28"/>
      <c r="D9" s="28"/>
      <c r="I9" s="11"/>
    </row>
    <row r="10" spans="1:15" ht="15" customHeight="1" x14ac:dyDescent="0.25">
      <c r="A10" s="58" t="s">
        <v>1</v>
      </c>
      <c r="B10" s="59" t="s">
        <v>8</v>
      </c>
      <c r="C10" s="60" t="s">
        <v>2</v>
      </c>
      <c r="D10" s="59">
        <v>2025</v>
      </c>
      <c r="E10" s="59"/>
      <c r="F10" s="59"/>
      <c r="J10" s="54"/>
      <c r="K10" s="54"/>
      <c r="L10" s="54"/>
      <c r="M10" s="54"/>
      <c r="N10" s="54"/>
      <c r="O10" s="55"/>
    </row>
    <row r="11" spans="1:15" x14ac:dyDescent="0.25">
      <c r="A11" s="58"/>
      <c r="B11" s="59"/>
      <c r="C11" s="61"/>
      <c r="D11" s="63"/>
      <c r="E11" s="63"/>
      <c r="F11" s="63"/>
      <c r="J11" s="54"/>
      <c r="K11" s="54"/>
      <c r="L11" s="54"/>
      <c r="M11" s="54"/>
      <c r="N11" s="54"/>
      <c r="O11" s="55"/>
    </row>
    <row r="12" spans="1:15" ht="19.5" customHeight="1" x14ac:dyDescent="0.25">
      <c r="A12" s="58"/>
      <c r="B12" s="59"/>
      <c r="C12" s="62"/>
      <c r="D12" s="43" t="s">
        <v>19</v>
      </c>
      <c r="E12" s="43" t="s">
        <v>4</v>
      </c>
      <c r="F12" s="43" t="s">
        <v>5</v>
      </c>
      <c r="J12" s="54"/>
      <c r="K12" s="54"/>
      <c r="L12" s="54"/>
      <c r="M12" s="54"/>
      <c r="N12" s="54"/>
      <c r="O12" s="55"/>
    </row>
    <row r="13" spans="1:15" x14ac:dyDescent="0.25">
      <c r="A13" s="64" t="s">
        <v>11</v>
      </c>
      <c r="B13" s="67"/>
      <c r="C13" s="67"/>
      <c r="D13" s="67"/>
      <c r="E13" s="67"/>
      <c r="F13" s="68"/>
      <c r="J13" s="54"/>
      <c r="K13" s="54"/>
      <c r="L13" s="54"/>
      <c r="M13" s="54"/>
      <c r="N13" s="54"/>
      <c r="O13" s="55"/>
    </row>
    <row r="14" spans="1:15" x14ac:dyDescent="0.25">
      <c r="A14" s="37">
        <v>1</v>
      </c>
      <c r="B14" s="64" t="s">
        <v>63</v>
      </c>
      <c r="C14" s="67"/>
      <c r="D14" s="67"/>
      <c r="E14" s="67"/>
      <c r="F14" s="68"/>
      <c r="J14" s="54"/>
      <c r="K14" s="54"/>
      <c r="L14" s="54"/>
      <c r="M14" s="54"/>
      <c r="N14" s="54"/>
      <c r="O14" s="55"/>
    </row>
    <row r="15" spans="1:15" x14ac:dyDescent="0.25">
      <c r="A15" s="26" t="s">
        <v>18</v>
      </c>
      <c r="B15" s="14" t="s">
        <v>13</v>
      </c>
      <c r="C15" s="15" t="s">
        <v>12</v>
      </c>
      <c r="D15" s="19">
        <v>38422.943899999998</v>
      </c>
      <c r="E15" s="20">
        <v>50</v>
      </c>
      <c r="F15" s="2">
        <f>D15*E15</f>
        <v>1921147.1949999998</v>
      </c>
    </row>
    <row r="16" spans="1:15" x14ac:dyDescent="0.25">
      <c r="A16" s="37">
        <v>3</v>
      </c>
      <c r="B16" s="64" t="s">
        <v>64</v>
      </c>
      <c r="C16" s="65"/>
      <c r="D16" s="65"/>
      <c r="E16" s="65"/>
      <c r="F16" s="66"/>
    </row>
    <row r="17" spans="1:6" ht="20.25" customHeight="1" x14ac:dyDescent="0.25">
      <c r="A17" s="26" t="s">
        <v>20</v>
      </c>
      <c r="B17" s="17" t="s">
        <v>14</v>
      </c>
      <c r="C17" s="9" t="s">
        <v>6</v>
      </c>
      <c r="D17" s="1">
        <v>2</v>
      </c>
      <c r="E17" s="2">
        <v>4598</v>
      </c>
      <c r="F17" s="2">
        <f>SUM(D17*E17)</f>
        <v>9196</v>
      </c>
    </row>
    <row r="18" spans="1:6" ht="30" customHeight="1" x14ac:dyDescent="0.25">
      <c r="A18" s="26"/>
      <c r="B18" s="46" t="s">
        <v>61</v>
      </c>
      <c r="C18" s="47" t="s">
        <v>6</v>
      </c>
      <c r="D18" s="48">
        <v>2</v>
      </c>
      <c r="E18" s="49">
        <v>15900</v>
      </c>
      <c r="F18" s="49">
        <f t="shared" ref="F18:F19" si="0">SUM(D18*E18)</f>
        <v>31800</v>
      </c>
    </row>
    <row r="19" spans="1:6" ht="20.25" customHeight="1" x14ac:dyDescent="0.25">
      <c r="A19" s="26"/>
      <c r="B19" s="46" t="s">
        <v>62</v>
      </c>
      <c r="C19" s="47" t="s">
        <v>6</v>
      </c>
      <c r="D19" s="48">
        <v>3</v>
      </c>
      <c r="E19" s="49">
        <v>10000</v>
      </c>
      <c r="F19" s="49">
        <f t="shared" si="0"/>
        <v>30000</v>
      </c>
    </row>
    <row r="20" spans="1:6" ht="30" customHeight="1" x14ac:dyDescent="0.25">
      <c r="A20" s="26" t="s">
        <v>23</v>
      </c>
      <c r="B20" s="29" t="s">
        <v>21</v>
      </c>
      <c r="C20" s="9" t="s">
        <v>6</v>
      </c>
      <c r="D20" s="1">
        <v>1</v>
      </c>
      <c r="E20" s="2">
        <v>8500</v>
      </c>
      <c r="F20" s="2">
        <f>SUM(D20*E20)</f>
        <v>8500</v>
      </c>
    </row>
    <row r="21" spans="1:6" ht="33" customHeight="1" x14ac:dyDescent="0.25">
      <c r="A21" s="30" t="s">
        <v>24</v>
      </c>
      <c r="B21" s="33" t="s">
        <v>22</v>
      </c>
      <c r="C21" s="31" t="s">
        <v>6</v>
      </c>
      <c r="D21" s="1">
        <v>1</v>
      </c>
      <c r="E21" s="2">
        <v>6474</v>
      </c>
      <c r="F21" s="2">
        <f>SUM(D21*E21)</f>
        <v>6474</v>
      </c>
    </row>
    <row r="22" spans="1:6" x14ac:dyDescent="0.25">
      <c r="A22" s="37"/>
      <c r="B22" s="32" t="s">
        <v>9</v>
      </c>
      <c r="C22" s="37"/>
      <c r="D22" s="21"/>
      <c r="E22" s="21"/>
      <c r="F22" s="3">
        <f>SUM(F17:F21)</f>
        <v>85970</v>
      </c>
    </row>
    <row r="23" spans="1:6" x14ac:dyDescent="0.25">
      <c r="A23" s="37"/>
      <c r="B23" s="64" t="s">
        <v>57</v>
      </c>
      <c r="C23" s="65"/>
      <c r="D23" s="65"/>
      <c r="E23" s="65"/>
      <c r="F23" s="66"/>
    </row>
    <row r="24" spans="1:6" x14ac:dyDescent="0.25">
      <c r="A24" s="37"/>
      <c r="B24" s="45" t="s">
        <v>58</v>
      </c>
      <c r="C24" s="31" t="s">
        <v>6</v>
      </c>
      <c r="D24" s="44">
        <v>9</v>
      </c>
      <c r="E24" s="44">
        <v>1011</v>
      </c>
      <c r="F24" s="2">
        <f>D24*E24</f>
        <v>9099</v>
      </c>
    </row>
    <row r="25" spans="1:6" x14ac:dyDescent="0.25">
      <c r="A25" s="37"/>
      <c r="B25" s="45" t="s">
        <v>59</v>
      </c>
      <c r="C25" s="31" t="s">
        <v>6</v>
      </c>
      <c r="D25" s="44">
        <v>9</v>
      </c>
      <c r="E25" s="44">
        <v>1014</v>
      </c>
      <c r="F25" s="2">
        <f>D25*E25</f>
        <v>9126</v>
      </c>
    </row>
    <row r="26" spans="1:6" x14ac:dyDescent="0.25">
      <c r="A26" s="26"/>
      <c r="B26" s="14" t="s">
        <v>60</v>
      </c>
      <c r="C26" s="31" t="s">
        <v>68</v>
      </c>
      <c r="D26" s="1">
        <v>9</v>
      </c>
      <c r="E26" s="2">
        <v>989.55499999999995</v>
      </c>
      <c r="F26" s="2">
        <f>D26*E26</f>
        <v>8905.994999999999</v>
      </c>
    </row>
    <row r="27" spans="1:6" x14ac:dyDescent="0.25">
      <c r="A27" s="37"/>
      <c r="B27" s="16" t="s">
        <v>9</v>
      </c>
      <c r="C27" s="37"/>
      <c r="D27" s="21"/>
      <c r="E27" s="21"/>
      <c r="F27" s="3">
        <f>SUM(F24:F26)</f>
        <v>27130.994999999999</v>
      </c>
    </row>
    <row r="28" spans="1:6" x14ac:dyDescent="0.25">
      <c r="A28" s="9"/>
      <c r="B28" s="10" t="s">
        <v>9</v>
      </c>
      <c r="C28" s="9"/>
      <c r="D28" s="1"/>
      <c r="E28" s="2"/>
      <c r="F28" s="3">
        <f>F22+F27</f>
        <v>113100.995</v>
      </c>
    </row>
    <row r="29" spans="1:6" x14ac:dyDescent="0.25">
      <c r="A29" s="27"/>
      <c r="B29" s="11"/>
      <c r="C29" s="27"/>
      <c r="D29" s="4"/>
      <c r="E29" s="5"/>
      <c r="F29" s="13"/>
    </row>
    <row r="30" spans="1:6" x14ac:dyDescent="0.25">
      <c r="A30" s="27"/>
      <c r="B30" s="11"/>
      <c r="C30" s="27"/>
      <c r="D30" s="4"/>
      <c r="E30" s="5"/>
      <c r="F30" s="13"/>
    </row>
    <row r="31" spans="1:6" x14ac:dyDescent="0.25">
      <c r="A31" s="27"/>
      <c r="B31" s="22" t="s">
        <v>16</v>
      </c>
      <c r="C31" s="22"/>
      <c r="E31" s="23"/>
      <c r="F31" s="25" t="s">
        <v>10</v>
      </c>
    </row>
    <row r="32" spans="1:6" x14ac:dyDescent="0.25">
      <c r="A32" s="27"/>
      <c r="B32" s="22"/>
      <c r="C32" s="22"/>
      <c r="E32" s="23"/>
      <c r="F32" s="22"/>
    </row>
    <row r="33" spans="1:6" x14ac:dyDescent="0.25">
      <c r="A33" s="27"/>
      <c r="B33" s="22"/>
      <c r="C33" s="22"/>
      <c r="D33" s="22"/>
      <c r="E33" s="23"/>
      <c r="F33" s="13"/>
    </row>
    <row r="34" spans="1:6" x14ac:dyDescent="0.25">
      <c r="A34" s="27"/>
      <c r="B34" s="24" t="s">
        <v>7</v>
      </c>
      <c r="C34" s="22"/>
      <c r="E34" s="23"/>
      <c r="F34" s="25" t="s">
        <v>15</v>
      </c>
    </row>
    <row r="35" spans="1:6" x14ac:dyDescent="0.25">
      <c r="A35" s="27"/>
      <c r="B35" s="12"/>
      <c r="C35" s="27"/>
      <c r="D35" s="4"/>
      <c r="E35" s="5"/>
      <c r="F35" s="5"/>
    </row>
    <row r="36" spans="1:6" x14ac:dyDescent="0.25">
      <c r="A36" s="27"/>
      <c r="B36" s="12"/>
      <c r="C36" s="27"/>
      <c r="D36" s="4"/>
      <c r="E36" s="5"/>
      <c r="F36" s="5"/>
    </row>
  </sheetData>
  <mergeCells count="20">
    <mergeCell ref="J10:O10"/>
    <mergeCell ref="J11:O11"/>
    <mergeCell ref="J12:O12"/>
    <mergeCell ref="A2:F2"/>
    <mergeCell ref="A3:F3"/>
    <mergeCell ref="A4:F4"/>
    <mergeCell ref="A5:F5"/>
    <mergeCell ref="A6:F6"/>
    <mergeCell ref="A7:F7"/>
    <mergeCell ref="B23:F23"/>
    <mergeCell ref="A8:F8"/>
    <mergeCell ref="A10:A12"/>
    <mergeCell ref="B10:B12"/>
    <mergeCell ref="C10:C12"/>
    <mergeCell ref="D10:F11"/>
    <mergeCell ref="A13:F13"/>
    <mergeCell ref="J13:O13"/>
    <mergeCell ref="B14:F14"/>
    <mergeCell ref="J14:O14"/>
    <mergeCell ref="B16:F16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Ремонт авто 2240 (2)</vt:lpstr>
      <vt:lpstr> зміни паливо 2210</vt:lpstr>
      <vt:lpstr> 2210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2025-04-16T13:31:17Z</dcterms:modified>
</cp:coreProperties>
</file>